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cloudconvert\server\files\tasks\8fc9741b-1600-4f31-bd03-6386818fe83d\"/>
    </mc:Choice>
  </mc:AlternateContent>
  <xr:revisionPtr revIDLastSave="0" documentId="8_{5BDAA383-8A1A-48FD-B9CC-55B092AD1965}" xr6:coauthVersionLast="47" xr6:coauthVersionMax="47" xr10:uidLastSave="{00000000-0000-0000-0000-000000000000}"/>
  <bookViews>
    <workbookView xWindow="1170" yWindow="1170" windowWidth="11520" windowHeight="7875" tabRatio="812" xr2:uid="{00000000-000D-0000-FFFF-FFFF00000000}"/>
  </bookViews>
  <sheets>
    <sheet name="COGS - Sample" sheetId="14" r:id="rId1"/>
    <sheet name="Set Par Level - Sample" sheetId="15" r:id="rId2"/>
    <sheet name="Month Data" sheetId="26" r:id="rId3"/>
  </sheets>
  <externalReferences>
    <externalReference r:id="rId4"/>
  </externalReferences>
  <definedNames>
    <definedName name="Acquisition_Cost">#REF!</definedName>
    <definedName name="Cost_per_Service">#REF!</definedName>
    <definedName name="Customer_Life">#REF!</definedName>
    <definedName name="Customer_Life_Period">#REF!</definedName>
    <definedName name="DB">#REF!</definedName>
    <definedName name="Frequency">#REF!</definedName>
    <definedName name="Frequency_Period">#REF!</definedName>
    <definedName name="Gross_Margin">#REF!</definedName>
    <definedName name="Heads">#REF!</definedName>
    <definedName name="Industry_List">#REF!</definedName>
    <definedName name="List_Frequency">[1]!Table_Options[List Options 1]</definedName>
    <definedName name="List_Life_Period">[1]!Table_Options[List Options 2]</definedName>
    <definedName name="_xlnm.Print_Area" localSheetId="0">'COGS - Sample'!$A$2:$M$445</definedName>
    <definedName name="_xlnm.Print_Area" localSheetId="1">'Set Par Level - Sample'!$A$2:$C$427</definedName>
    <definedName name="Table_Options_2">[1]!Table_Options[[List Options 2]:[Year Multiplier]]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2" i="14" l="1"/>
  <c r="K423" i="14"/>
  <c r="K424" i="14"/>
  <c r="K425" i="14"/>
  <c r="K426" i="14"/>
  <c r="K427" i="14"/>
  <c r="K428" i="14"/>
  <c r="K429" i="14"/>
  <c r="K430" i="14"/>
  <c r="K431" i="14"/>
  <c r="K432" i="14"/>
  <c r="K433" i="14"/>
  <c r="K434" i="14"/>
  <c r="K435" i="14"/>
  <c r="K436" i="14"/>
  <c r="K437" i="14"/>
  <c r="K392" i="14"/>
  <c r="K393" i="14"/>
  <c r="K394" i="14"/>
  <c r="K395" i="14"/>
  <c r="K396" i="14"/>
  <c r="K397" i="14"/>
  <c r="K398" i="14"/>
  <c r="K399" i="14"/>
  <c r="K400" i="14"/>
  <c r="K401" i="14"/>
  <c r="K402" i="14"/>
  <c r="K403" i="14"/>
  <c r="K380" i="14"/>
  <c r="K381" i="14"/>
  <c r="K382" i="14"/>
  <c r="K383" i="14"/>
  <c r="K384" i="14"/>
  <c r="K385" i="14"/>
  <c r="K386" i="14"/>
  <c r="K387" i="14"/>
  <c r="K388" i="14"/>
  <c r="K389" i="14"/>
  <c r="K390" i="14"/>
  <c r="K391" i="14"/>
  <c r="K371" i="14"/>
  <c r="K372" i="14"/>
  <c r="K373" i="14"/>
  <c r="K374" i="14"/>
  <c r="K375" i="14"/>
  <c r="K376" i="14"/>
  <c r="K366" i="14"/>
  <c r="K367" i="14"/>
  <c r="K368" i="14"/>
  <c r="K369" i="14"/>
  <c r="K370" i="14"/>
  <c r="K341" i="14"/>
  <c r="K342" i="14"/>
  <c r="K343" i="14"/>
  <c r="K344" i="14"/>
  <c r="K345" i="14"/>
  <c r="K346" i="14"/>
  <c r="K347" i="14"/>
  <c r="K348" i="14"/>
  <c r="K349" i="14"/>
  <c r="K350" i="14"/>
  <c r="K351" i="14"/>
  <c r="K352" i="14"/>
  <c r="K353" i="14"/>
  <c r="K354" i="14"/>
  <c r="K355" i="14"/>
  <c r="K356" i="14"/>
  <c r="K357" i="14"/>
  <c r="K358" i="14"/>
  <c r="K359" i="14"/>
  <c r="K360" i="14"/>
  <c r="K361" i="14"/>
  <c r="K362" i="14"/>
  <c r="K331" i="14"/>
  <c r="K332" i="14"/>
  <c r="K333" i="14"/>
  <c r="K334" i="14"/>
  <c r="K335" i="14"/>
  <c r="K336" i="14"/>
  <c r="K337" i="14"/>
  <c r="K338" i="14"/>
  <c r="K339" i="14"/>
  <c r="K340" i="14"/>
  <c r="K308" i="14"/>
  <c r="K309" i="14"/>
  <c r="K310" i="14"/>
  <c r="K311" i="14"/>
  <c r="K312" i="14"/>
  <c r="K313" i="14"/>
  <c r="K314" i="14"/>
  <c r="K315" i="14"/>
  <c r="K316" i="14"/>
  <c r="K317" i="14"/>
  <c r="K318" i="14"/>
  <c r="K319" i="14"/>
  <c r="K320" i="14"/>
  <c r="K321" i="14"/>
  <c r="K322" i="14"/>
  <c r="K323" i="14"/>
  <c r="K324" i="14"/>
  <c r="K325" i="14"/>
  <c r="K326" i="14"/>
  <c r="K327" i="14"/>
  <c r="K288" i="14"/>
  <c r="K289" i="14"/>
  <c r="K290" i="14"/>
  <c r="K291" i="14"/>
  <c r="K292" i="14"/>
  <c r="K293" i="14"/>
  <c r="K294" i="14"/>
  <c r="K295" i="14"/>
  <c r="K296" i="14"/>
  <c r="K297" i="14"/>
  <c r="K298" i="14"/>
  <c r="K299" i="14"/>
  <c r="K300" i="14"/>
  <c r="K301" i="14"/>
  <c r="K302" i="14"/>
  <c r="K303" i="14"/>
  <c r="K304" i="14"/>
  <c r="K305" i="14"/>
  <c r="K306" i="14"/>
  <c r="K307" i="14"/>
  <c r="K262" i="14"/>
  <c r="K263" i="14"/>
  <c r="K264" i="14"/>
  <c r="K265" i="14"/>
  <c r="K266" i="14"/>
  <c r="K267" i="14"/>
  <c r="K268" i="14"/>
  <c r="K269" i="14"/>
  <c r="K270" i="14"/>
  <c r="K271" i="14"/>
  <c r="K272" i="14"/>
  <c r="K273" i="14"/>
  <c r="K274" i="14"/>
  <c r="K275" i="14"/>
  <c r="K276" i="14"/>
  <c r="K277" i="14"/>
  <c r="K278" i="14"/>
  <c r="K279" i="14"/>
  <c r="K280" i="14"/>
  <c r="K281" i="14"/>
  <c r="K282" i="14"/>
  <c r="K283" i="14"/>
  <c r="K284" i="14"/>
  <c r="K240" i="14"/>
  <c r="K241" i="14"/>
  <c r="K242" i="14"/>
  <c r="K243" i="14"/>
  <c r="K244" i="14"/>
  <c r="K245" i="14"/>
  <c r="K246" i="14"/>
  <c r="K247" i="14"/>
  <c r="K248" i="14"/>
  <c r="K249" i="14"/>
  <c r="K250" i="14"/>
  <c r="K251" i="14"/>
  <c r="K252" i="14"/>
  <c r="K253" i="14"/>
  <c r="K254" i="14"/>
  <c r="K255" i="14"/>
  <c r="K256" i="14"/>
  <c r="K257" i="14"/>
  <c r="K258" i="14"/>
  <c r="K259" i="14"/>
  <c r="K260" i="14"/>
  <c r="K261" i="14"/>
  <c r="K222" i="14"/>
  <c r="K223" i="14"/>
  <c r="K224" i="14"/>
  <c r="K225" i="14"/>
  <c r="K226" i="14"/>
  <c r="K227" i="14"/>
  <c r="K228" i="14"/>
  <c r="K229" i="14"/>
  <c r="K230" i="14"/>
  <c r="K231" i="14"/>
  <c r="K232" i="14"/>
  <c r="K233" i="14"/>
  <c r="K234" i="14"/>
  <c r="K235" i="14"/>
  <c r="K236" i="14"/>
  <c r="K210" i="14"/>
  <c r="K211" i="14"/>
  <c r="K212" i="14"/>
  <c r="K213" i="14"/>
  <c r="K214" i="14"/>
  <c r="K215" i="14"/>
  <c r="K216" i="14"/>
  <c r="K217" i="14"/>
  <c r="K218" i="14"/>
  <c r="K219" i="14"/>
  <c r="K220" i="14"/>
  <c r="K221" i="14"/>
  <c r="K197" i="14"/>
  <c r="K198" i="14"/>
  <c r="K199" i="14"/>
  <c r="K200" i="14"/>
  <c r="K201" i="14"/>
  <c r="K202" i="14"/>
  <c r="K203" i="14"/>
  <c r="K204" i="14"/>
  <c r="K205" i="14"/>
  <c r="K206" i="14"/>
  <c r="K139" i="14"/>
  <c r="K140" i="14"/>
  <c r="K141" i="14"/>
  <c r="K142" i="14"/>
  <c r="K143" i="14"/>
  <c r="K144" i="14"/>
  <c r="K145" i="14"/>
  <c r="K146" i="14"/>
  <c r="K147" i="14"/>
  <c r="K148" i="14"/>
  <c r="K149" i="14"/>
  <c r="K150" i="14"/>
  <c r="K151" i="14"/>
  <c r="K152" i="14"/>
  <c r="K153" i="14"/>
  <c r="K154" i="14"/>
  <c r="K155" i="14"/>
  <c r="K156" i="14"/>
  <c r="K157" i="14"/>
  <c r="K158" i="14"/>
  <c r="K159" i="14"/>
  <c r="K160" i="14"/>
  <c r="K161" i="14"/>
  <c r="K162" i="14"/>
  <c r="K163" i="14"/>
  <c r="K164" i="14"/>
  <c r="K165" i="14"/>
  <c r="K166" i="14"/>
  <c r="K167" i="14"/>
  <c r="K168" i="14"/>
  <c r="K169" i="14"/>
  <c r="K170" i="14"/>
  <c r="K171" i="14"/>
  <c r="K172" i="14"/>
  <c r="K173" i="14"/>
  <c r="K174" i="14"/>
  <c r="K175" i="14"/>
  <c r="K176" i="14"/>
  <c r="K177" i="14"/>
  <c r="K178" i="14"/>
  <c r="K179" i="14"/>
  <c r="K180" i="14"/>
  <c r="K181" i="14"/>
  <c r="K182" i="14"/>
  <c r="K183" i="14"/>
  <c r="K184" i="14"/>
  <c r="K185" i="14"/>
  <c r="K186" i="14"/>
  <c r="K187" i="14"/>
  <c r="K188" i="14"/>
  <c r="K189" i="14"/>
  <c r="K190" i="14"/>
  <c r="K191" i="14"/>
  <c r="K192" i="14"/>
  <c r="K193" i="14"/>
  <c r="K194" i="14"/>
  <c r="K195" i="14"/>
  <c r="K196" i="14"/>
  <c r="K93" i="14"/>
  <c r="K94" i="14"/>
  <c r="K95" i="14"/>
  <c r="K96" i="14"/>
  <c r="K97" i="14"/>
  <c r="K98" i="14"/>
  <c r="K99" i="14"/>
  <c r="K100" i="14"/>
  <c r="K101" i="14"/>
  <c r="K102" i="14"/>
  <c r="K103" i="14"/>
  <c r="K104" i="14"/>
  <c r="K105" i="14"/>
  <c r="K106" i="14"/>
  <c r="K107" i="14"/>
  <c r="K108" i="14"/>
  <c r="K109" i="14"/>
  <c r="K110" i="14"/>
  <c r="K111" i="14"/>
  <c r="K112" i="14"/>
  <c r="K113" i="14"/>
  <c r="K114" i="14"/>
  <c r="K115" i="14"/>
  <c r="K116" i="14"/>
  <c r="K117" i="14"/>
  <c r="K118" i="14"/>
  <c r="K119" i="14"/>
  <c r="K120" i="14"/>
  <c r="K121" i="14"/>
  <c r="K122" i="14"/>
  <c r="K123" i="14"/>
  <c r="K124" i="14"/>
  <c r="K125" i="14"/>
  <c r="K126" i="14"/>
  <c r="K127" i="14"/>
  <c r="K128" i="14"/>
  <c r="K129" i="14"/>
  <c r="K130" i="14"/>
  <c r="K131" i="14"/>
  <c r="K132" i="14"/>
  <c r="K133" i="14"/>
  <c r="K134" i="14"/>
  <c r="K135" i="14"/>
  <c r="K438" i="14"/>
  <c r="H438" i="14"/>
  <c r="E438" i="14"/>
  <c r="H404" i="14"/>
  <c r="E404" i="14"/>
  <c r="I377" i="14"/>
  <c r="H377" i="14"/>
  <c r="E377" i="14"/>
  <c r="I363" i="14"/>
  <c r="F363" i="14"/>
  <c r="D363" i="14"/>
  <c r="I328" i="14"/>
  <c r="F328" i="14"/>
  <c r="D328" i="14"/>
  <c r="I285" i="14"/>
  <c r="F285" i="14"/>
  <c r="D285" i="14"/>
  <c r="H237" i="14"/>
  <c r="H207" i="14"/>
  <c r="E207" i="14"/>
  <c r="E237" i="14" s="1"/>
  <c r="H136" i="14"/>
  <c r="E136" i="14"/>
  <c r="N427" i="15"/>
  <c r="R427" i="15" s="1"/>
  <c r="N426" i="15"/>
  <c r="R426" i="15" s="1"/>
  <c r="N425" i="15"/>
  <c r="R425" i="15" s="1"/>
  <c r="N424" i="15"/>
  <c r="R424" i="15" s="1"/>
  <c r="N423" i="15"/>
  <c r="R423" i="15" s="1"/>
  <c r="N422" i="15"/>
  <c r="R422" i="15" s="1"/>
  <c r="N421" i="15"/>
  <c r="R421" i="15" s="1"/>
  <c r="N420" i="15"/>
  <c r="R420" i="15" s="1"/>
  <c r="N419" i="15"/>
  <c r="R419" i="15" s="1"/>
  <c r="N418" i="15"/>
  <c r="R418" i="15" s="1"/>
  <c r="N417" i="15"/>
  <c r="R417" i="15" s="1"/>
  <c r="N416" i="15"/>
  <c r="R416" i="15" s="1"/>
  <c r="N415" i="15"/>
  <c r="R415" i="15" s="1"/>
  <c r="N414" i="15"/>
  <c r="R414" i="15" s="1"/>
  <c r="N413" i="15"/>
  <c r="R413" i="15" s="1"/>
  <c r="N412" i="15"/>
  <c r="R412" i="15" s="1"/>
  <c r="N411" i="15"/>
  <c r="R411" i="15" s="1"/>
  <c r="N410" i="15"/>
  <c r="R410" i="15" s="1"/>
  <c r="N409" i="15"/>
  <c r="R409" i="15" s="1"/>
  <c r="N408" i="15"/>
  <c r="R408" i="15" s="1"/>
  <c r="N407" i="15"/>
  <c r="R407" i="15" s="1"/>
  <c r="N406" i="15"/>
  <c r="R406" i="15" s="1"/>
  <c r="N398" i="15"/>
  <c r="R398" i="15" s="1"/>
  <c r="N397" i="15"/>
  <c r="R397" i="15" s="1"/>
  <c r="N396" i="15"/>
  <c r="R396" i="15" s="1"/>
  <c r="N395" i="15"/>
  <c r="R395" i="15" s="1"/>
  <c r="N394" i="15"/>
  <c r="R394" i="15" s="1"/>
  <c r="N393" i="15"/>
  <c r="R393" i="15" s="1"/>
  <c r="N392" i="15"/>
  <c r="R392" i="15" s="1"/>
  <c r="N391" i="15"/>
  <c r="R391" i="15" s="1"/>
  <c r="N390" i="15"/>
  <c r="R390" i="15" s="1"/>
  <c r="N389" i="15"/>
  <c r="R389" i="15" s="1"/>
  <c r="N388" i="15"/>
  <c r="R388" i="15" s="1"/>
  <c r="N387" i="15"/>
  <c r="R387" i="15" s="1"/>
  <c r="N386" i="15"/>
  <c r="R386" i="15" s="1"/>
  <c r="N385" i="15"/>
  <c r="R385" i="15" s="1"/>
  <c r="N384" i="15"/>
  <c r="R384" i="15" s="1"/>
  <c r="N383" i="15"/>
  <c r="R383" i="15" s="1"/>
  <c r="N382" i="15"/>
  <c r="R382" i="15" s="1"/>
  <c r="N381" i="15"/>
  <c r="R381" i="15" s="1"/>
  <c r="N380" i="15"/>
  <c r="R380" i="15" s="1"/>
  <c r="N379" i="15"/>
  <c r="R379" i="15" s="1"/>
  <c r="N371" i="15"/>
  <c r="R371" i="15" s="1"/>
  <c r="N370" i="15"/>
  <c r="R370" i="15" s="1"/>
  <c r="N369" i="15"/>
  <c r="R369" i="15" s="1"/>
  <c r="N368" i="15"/>
  <c r="R368" i="15" s="1"/>
  <c r="N367" i="15"/>
  <c r="R367" i="15" s="1"/>
  <c r="N366" i="15"/>
  <c r="R366" i="15" s="1"/>
  <c r="N365" i="15"/>
  <c r="R365" i="15" s="1"/>
  <c r="N352" i="15"/>
  <c r="R352" i="15" s="1"/>
  <c r="N351" i="15"/>
  <c r="R351" i="15" s="1"/>
  <c r="N350" i="15"/>
  <c r="R350" i="15" s="1"/>
  <c r="N349" i="15"/>
  <c r="R349" i="15" s="1"/>
  <c r="N348" i="15"/>
  <c r="R348" i="15" s="1"/>
  <c r="N347" i="15"/>
  <c r="R347" i="15" s="1"/>
  <c r="N346" i="15"/>
  <c r="R346" i="15" s="1"/>
  <c r="N345" i="15"/>
  <c r="R345" i="15" s="1"/>
  <c r="N344" i="15"/>
  <c r="R344" i="15" s="1"/>
  <c r="N343" i="15"/>
  <c r="R343" i="15" s="1"/>
  <c r="N342" i="15"/>
  <c r="R342" i="15" s="1"/>
  <c r="N341" i="15"/>
  <c r="R341" i="15" s="1"/>
  <c r="N340" i="15"/>
  <c r="R340" i="15" s="1"/>
  <c r="N339" i="15"/>
  <c r="R339" i="15" s="1"/>
  <c r="N338" i="15"/>
  <c r="R338" i="15" s="1"/>
  <c r="N337" i="15"/>
  <c r="R337" i="15" s="1"/>
  <c r="N336" i="15"/>
  <c r="R336" i="15" s="1"/>
  <c r="N335" i="15"/>
  <c r="R335" i="15" s="1"/>
  <c r="N334" i="15"/>
  <c r="R334" i="15" s="1"/>
  <c r="N333" i="15"/>
  <c r="R333" i="15" s="1"/>
  <c r="N332" i="15"/>
  <c r="R332" i="15" s="1"/>
  <c r="N331" i="15"/>
  <c r="R331" i="15" s="1"/>
  <c r="N330" i="15"/>
  <c r="R330" i="15" s="1"/>
  <c r="N317" i="15"/>
  <c r="R317" i="15" s="1"/>
  <c r="N316" i="15"/>
  <c r="R316" i="15" s="1"/>
  <c r="N315" i="15"/>
  <c r="R315" i="15" s="1"/>
  <c r="N314" i="15"/>
  <c r="R314" i="15" s="1"/>
  <c r="N313" i="15"/>
  <c r="R313" i="15" s="1"/>
  <c r="N312" i="15"/>
  <c r="R312" i="15" s="1"/>
  <c r="N311" i="15"/>
  <c r="R311" i="15" s="1"/>
  <c r="N310" i="15"/>
  <c r="R310" i="15" s="1"/>
  <c r="N309" i="15"/>
  <c r="R309" i="15" s="1"/>
  <c r="N308" i="15"/>
  <c r="R308" i="15" s="1"/>
  <c r="N307" i="15"/>
  <c r="R307" i="15" s="1"/>
  <c r="N306" i="15"/>
  <c r="R306" i="15" s="1"/>
  <c r="N305" i="15"/>
  <c r="R305" i="15" s="1"/>
  <c r="N304" i="15"/>
  <c r="R304" i="15" s="1"/>
  <c r="N303" i="15"/>
  <c r="R303" i="15" s="1"/>
  <c r="N302" i="15"/>
  <c r="R302" i="15" s="1"/>
  <c r="N301" i="15"/>
  <c r="R301" i="15" s="1"/>
  <c r="N300" i="15"/>
  <c r="R300" i="15" s="1"/>
  <c r="N299" i="15"/>
  <c r="R299" i="15" s="1"/>
  <c r="N298" i="15"/>
  <c r="R298" i="15" s="1"/>
  <c r="N297" i="15"/>
  <c r="R297" i="15" s="1"/>
  <c r="N296" i="15"/>
  <c r="R296" i="15" s="1"/>
  <c r="N295" i="15"/>
  <c r="R295" i="15" s="1"/>
  <c r="N294" i="15"/>
  <c r="R294" i="15" s="1"/>
  <c r="N293" i="15"/>
  <c r="R293" i="15" s="1"/>
  <c r="N292" i="15"/>
  <c r="R292" i="15" s="1"/>
  <c r="N291" i="15"/>
  <c r="R291" i="15" s="1"/>
  <c r="N290" i="15"/>
  <c r="R290" i="15" s="1"/>
  <c r="N289" i="15"/>
  <c r="R289" i="15" s="1"/>
  <c r="N288" i="15"/>
  <c r="R288" i="15" s="1"/>
  <c r="N287" i="15"/>
  <c r="R287" i="15" s="1"/>
  <c r="N274" i="15"/>
  <c r="R274" i="15" s="1"/>
  <c r="N273" i="15"/>
  <c r="R273" i="15" s="1"/>
  <c r="N272" i="15"/>
  <c r="R272" i="15" s="1"/>
  <c r="N271" i="15"/>
  <c r="R271" i="15" s="1"/>
  <c r="N270" i="15"/>
  <c r="R270" i="15" s="1"/>
  <c r="N269" i="15"/>
  <c r="R269" i="15" s="1"/>
  <c r="N268" i="15"/>
  <c r="R268" i="15" s="1"/>
  <c r="N267" i="15"/>
  <c r="R267" i="15" s="1"/>
  <c r="N266" i="15"/>
  <c r="R266" i="15" s="1"/>
  <c r="N265" i="15"/>
  <c r="R265" i="15" s="1"/>
  <c r="N264" i="15"/>
  <c r="R264" i="15" s="1"/>
  <c r="N263" i="15"/>
  <c r="R263" i="15" s="1"/>
  <c r="N262" i="15"/>
  <c r="R262" i="15" s="1"/>
  <c r="N261" i="15"/>
  <c r="R261" i="15" s="1"/>
  <c r="N260" i="15"/>
  <c r="R260" i="15" s="1"/>
  <c r="N259" i="15"/>
  <c r="R259" i="15" s="1"/>
  <c r="N258" i="15"/>
  <c r="R258" i="15" s="1"/>
  <c r="N257" i="15"/>
  <c r="R257" i="15" s="1"/>
  <c r="N256" i="15"/>
  <c r="R256" i="15" s="1"/>
  <c r="N255" i="15"/>
  <c r="R255" i="15" s="1"/>
  <c r="N254" i="15"/>
  <c r="R254" i="15" s="1"/>
  <c r="N253" i="15"/>
  <c r="R253" i="15" s="1"/>
  <c r="N252" i="15"/>
  <c r="R252" i="15" s="1"/>
  <c r="N251" i="15"/>
  <c r="R251" i="15" s="1"/>
  <c r="N250" i="15"/>
  <c r="R250" i="15" s="1"/>
  <c r="N249" i="15"/>
  <c r="R249" i="15" s="1"/>
  <c r="N248" i="15"/>
  <c r="R248" i="15" s="1"/>
  <c r="N247" i="15"/>
  <c r="R247" i="15" s="1"/>
  <c r="N246" i="15"/>
  <c r="R246" i="15" s="1"/>
  <c r="N245" i="15"/>
  <c r="R245" i="15" s="1"/>
  <c r="N244" i="15"/>
  <c r="R244" i="15" s="1"/>
  <c r="N243" i="15"/>
  <c r="R243" i="15" s="1"/>
  <c r="N242" i="15"/>
  <c r="R242" i="15" s="1"/>
  <c r="N241" i="15"/>
  <c r="R241" i="15" s="1"/>
  <c r="N240" i="15"/>
  <c r="R240" i="15" s="1"/>
  <c r="N239" i="15"/>
  <c r="R239" i="15" s="1"/>
  <c r="N225" i="15"/>
  <c r="R225" i="15" s="1"/>
  <c r="N224" i="15"/>
  <c r="R224" i="15" s="1"/>
  <c r="N223" i="15"/>
  <c r="R223" i="15" s="1"/>
  <c r="N222" i="15"/>
  <c r="R222" i="15" s="1"/>
  <c r="N221" i="15"/>
  <c r="R221" i="15" s="1"/>
  <c r="N220" i="15"/>
  <c r="R220" i="15" s="1"/>
  <c r="N219" i="15"/>
  <c r="R219" i="15" s="1"/>
  <c r="N218" i="15"/>
  <c r="R218" i="15" s="1"/>
  <c r="N217" i="15"/>
  <c r="R217" i="15" s="1"/>
  <c r="N216" i="15"/>
  <c r="R216" i="15" s="1"/>
  <c r="N215" i="15"/>
  <c r="R215" i="15" s="1"/>
  <c r="N214" i="15"/>
  <c r="R214" i="15" s="1"/>
  <c r="N213" i="15"/>
  <c r="R213" i="15" s="1"/>
  <c r="N212" i="15"/>
  <c r="R212" i="15" s="1"/>
  <c r="N211" i="15"/>
  <c r="R211" i="15" s="1"/>
  <c r="N210" i="15"/>
  <c r="R210" i="15" s="1"/>
  <c r="N209" i="15"/>
  <c r="R209" i="15" s="1"/>
  <c r="N195" i="15"/>
  <c r="R195" i="15" s="1"/>
  <c r="N194" i="15"/>
  <c r="R194" i="15" s="1"/>
  <c r="N193" i="15"/>
  <c r="R193" i="15" s="1"/>
  <c r="N192" i="15"/>
  <c r="R192" i="15" s="1"/>
  <c r="N191" i="15"/>
  <c r="R191" i="15" s="1"/>
  <c r="N190" i="15"/>
  <c r="R190" i="15" s="1"/>
  <c r="N189" i="15"/>
  <c r="R189" i="15" s="1"/>
  <c r="N188" i="15"/>
  <c r="R188" i="15" s="1"/>
  <c r="N187" i="15"/>
  <c r="R187" i="15" s="1"/>
  <c r="N186" i="15"/>
  <c r="R186" i="15" s="1"/>
  <c r="N185" i="15"/>
  <c r="R185" i="15" s="1"/>
  <c r="N184" i="15"/>
  <c r="R184" i="15" s="1"/>
  <c r="N183" i="15"/>
  <c r="R183" i="15" s="1"/>
  <c r="N182" i="15"/>
  <c r="R182" i="15" s="1"/>
  <c r="N181" i="15"/>
  <c r="R181" i="15" s="1"/>
  <c r="N180" i="15"/>
  <c r="R180" i="15" s="1"/>
  <c r="N179" i="15"/>
  <c r="R179" i="15" s="1"/>
  <c r="N178" i="15"/>
  <c r="R178" i="15" s="1"/>
  <c r="N177" i="15"/>
  <c r="R177" i="15" s="1"/>
  <c r="N176" i="15"/>
  <c r="R176" i="15" s="1"/>
  <c r="N175" i="15"/>
  <c r="R175" i="15" s="1"/>
  <c r="N174" i="15"/>
  <c r="R174" i="15" s="1"/>
  <c r="N173" i="15"/>
  <c r="R173" i="15" s="1"/>
  <c r="N172" i="15"/>
  <c r="R172" i="15" s="1"/>
  <c r="N171" i="15"/>
  <c r="R171" i="15" s="1"/>
  <c r="N170" i="15"/>
  <c r="R170" i="15" s="1"/>
  <c r="N169" i="15"/>
  <c r="R169" i="15" s="1"/>
  <c r="N168" i="15"/>
  <c r="R168" i="15" s="1"/>
  <c r="N167" i="15"/>
  <c r="R167" i="15" s="1"/>
  <c r="N166" i="15"/>
  <c r="R166" i="15" s="1"/>
  <c r="N165" i="15"/>
  <c r="R165" i="15" s="1"/>
  <c r="N164" i="15"/>
  <c r="R164" i="15" s="1"/>
  <c r="N163" i="15"/>
  <c r="R163" i="15" s="1"/>
  <c r="N162" i="15"/>
  <c r="R162" i="15" s="1"/>
  <c r="N161" i="15"/>
  <c r="R161" i="15" s="1"/>
  <c r="N160" i="15"/>
  <c r="R160" i="15" s="1"/>
  <c r="N159" i="15"/>
  <c r="R159" i="15" s="1"/>
  <c r="N158" i="15"/>
  <c r="R158" i="15" s="1"/>
  <c r="N157" i="15"/>
  <c r="R157" i="15" s="1"/>
  <c r="N156" i="15"/>
  <c r="R156" i="15" s="1"/>
  <c r="N155" i="15"/>
  <c r="R155" i="15" s="1"/>
  <c r="N154" i="15"/>
  <c r="R154" i="15" s="1"/>
  <c r="N153" i="15"/>
  <c r="R153" i="15" s="1"/>
  <c r="N152" i="15"/>
  <c r="R152" i="15" s="1"/>
  <c r="N151" i="15"/>
  <c r="R151" i="15" s="1"/>
  <c r="N150" i="15"/>
  <c r="R150" i="15" s="1"/>
  <c r="N149" i="15"/>
  <c r="R149" i="15" s="1"/>
  <c r="N148" i="15"/>
  <c r="R148" i="15" s="1"/>
  <c r="N147" i="15"/>
  <c r="R147" i="15" s="1"/>
  <c r="N146" i="15"/>
  <c r="R146" i="15" s="1"/>
  <c r="N145" i="15"/>
  <c r="R145" i="15" s="1"/>
  <c r="N144" i="15"/>
  <c r="R144" i="15" s="1"/>
  <c r="N143" i="15"/>
  <c r="R143" i="15" s="1"/>
  <c r="N142" i="15"/>
  <c r="R142" i="15" s="1"/>
  <c r="N141" i="15"/>
  <c r="R141" i="15" s="1"/>
  <c r="N140" i="15"/>
  <c r="R140" i="15" s="1"/>
  <c r="N139" i="15"/>
  <c r="R139" i="15" s="1"/>
  <c r="N138" i="15"/>
  <c r="R138" i="15" s="1"/>
  <c r="R136" i="15"/>
  <c r="N125" i="15"/>
  <c r="R125" i="15" s="1"/>
  <c r="N124" i="15"/>
  <c r="R124" i="15" s="1"/>
  <c r="N123" i="15"/>
  <c r="R123" i="15" s="1"/>
  <c r="N122" i="15"/>
  <c r="R122" i="15" s="1"/>
  <c r="N121" i="15"/>
  <c r="R121" i="15" s="1"/>
  <c r="N120" i="15"/>
  <c r="R120" i="15" s="1"/>
  <c r="N119" i="15"/>
  <c r="R119" i="15" s="1"/>
  <c r="N118" i="15"/>
  <c r="R118" i="15" s="1"/>
  <c r="N117" i="15"/>
  <c r="R117" i="15" s="1"/>
  <c r="N116" i="15"/>
  <c r="R116" i="15" s="1"/>
  <c r="N115" i="15"/>
  <c r="R115" i="15" s="1"/>
  <c r="N114" i="15"/>
  <c r="R114" i="15" s="1"/>
  <c r="N113" i="15"/>
  <c r="R113" i="15" s="1"/>
  <c r="N112" i="15"/>
  <c r="R112" i="15" s="1"/>
  <c r="N111" i="15"/>
  <c r="R111" i="15" s="1"/>
  <c r="N110" i="15"/>
  <c r="R110" i="15" s="1"/>
  <c r="N109" i="15"/>
  <c r="R109" i="15" s="1"/>
  <c r="N108" i="15"/>
  <c r="R108" i="15" s="1"/>
  <c r="N107" i="15"/>
  <c r="R107" i="15" s="1"/>
  <c r="N106" i="15"/>
  <c r="R106" i="15" s="1"/>
  <c r="N105" i="15"/>
  <c r="R105" i="15" s="1"/>
  <c r="N104" i="15"/>
  <c r="R104" i="15" s="1"/>
  <c r="N103" i="15"/>
  <c r="R103" i="15" s="1"/>
  <c r="N102" i="15"/>
  <c r="R102" i="15" s="1"/>
  <c r="N101" i="15"/>
  <c r="R101" i="15" s="1"/>
  <c r="N100" i="15"/>
  <c r="R100" i="15" s="1"/>
  <c r="N99" i="15"/>
  <c r="R99" i="15" s="1"/>
  <c r="N98" i="15"/>
  <c r="R98" i="15" s="1"/>
  <c r="N97" i="15"/>
  <c r="R97" i="15" s="1"/>
  <c r="N96" i="15"/>
  <c r="R96" i="15" s="1"/>
  <c r="N95" i="15"/>
  <c r="R95" i="15" s="1"/>
  <c r="N94" i="15"/>
  <c r="R94" i="15" s="1"/>
  <c r="N93" i="15"/>
  <c r="R93" i="15" s="1"/>
  <c r="N92" i="15"/>
  <c r="R92" i="15" s="1"/>
  <c r="N91" i="15"/>
  <c r="R91" i="15" s="1"/>
  <c r="N90" i="15"/>
  <c r="R90" i="15" s="1"/>
  <c r="N89" i="15"/>
  <c r="R89" i="15" s="1"/>
  <c r="N88" i="15"/>
  <c r="R88" i="15" s="1"/>
  <c r="N87" i="15"/>
  <c r="R87" i="15" s="1"/>
  <c r="N86" i="15"/>
  <c r="R86" i="15" s="1"/>
  <c r="N85" i="15"/>
  <c r="R85" i="15" s="1"/>
  <c r="N84" i="15"/>
  <c r="R84" i="15" s="1"/>
  <c r="N83" i="15"/>
  <c r="R83" i="15" s="1"/>
  <c r="N82" i="15"/>
  <c r="R82" i="15" s="1"/>
  <c r="N81" i="15"/>
  <c r="R81" i="15" s="1"/>
  <c r="N80" i="15"/>
  <c r="R80" i="15" s="1"/>
  <c r="N79" i="15"/>
  <c r="R79" i="15" s="1"/>
  <c r="N78" i="15"/>
  <c r="R78" i="15" s="1"/>
  <c r="N77" i="15"/>
  <c r="R77" i="15" s="1"/>
  <c r="N76" i="15"/>
  <c r="R76" i="15" s="1"/>
  <c r="N75" i="15"/>
  <c r="R75" i="15" s="1"/>
  <c r="N74" i="15"/>
  <c r="R74" i="15" s="1"/>
  <c r="N73" i="15"/>
  <c r="R73" i="15" s="1"/>
  <c r="N72" i="15"/>
  <c r="R72" i="15" s="1"/>
  <c r="N71" i="15"/>
  <c r="R71" i="15" s="1"/>
  <c r="N70" i="15"/>
  <c r="R70" i="15" s="1"/>
  <c r="N69" i="15"/>
  <c r="R69" i="15" s="1"/>
  <c r="N68" i="15"/>
  <c r="R68" i="15" s="1"/>
  <c r="N67" i="15"/>
  <c r="R67" i="15" s="1"/>
  <c r="N66" i="15"/>
  <c r="R66" i="15" s="1"/>
  <c r="N65" i="15"/>
  <c r="R65" i="15" s="1"/>
  <c r="N64" i="15"/>
  <c r="R64" i="15" s="1"/>
  <c r="N63" i="15"/>
  <c r="R63" i="15" s="1"/>
  <c r="N62" i="15"/>
  <c r="R62" i="15" s="1"/>
  <c r="N61" i="15"/>
  <c r="R61" i="15" s="1"/>
  <c r="N60" i="15"/>
  <c r="R60" i="15" s="1"/>
  <c r="N59" i="15"/>
  <c r="R59" i="15" s="1"/>
  <c r="N58" i="15"/>
  <c r="R58" i="15" s="1"/>
  <c r="N57" i="15"/>
  <c r="R57" i="15" s="1"/>
  <c r="N56" i="15"/>
  <c r="R56" i="15" s="1"/>
  <c r="N55" i="15"/>
  <c r="R55" i="15" s="1"/>
  <c r="N54" i="15"/>
  <c r="R54" i="15" s="1"/>
  <c r="N53" i="15"/>
  <c r="R53" i="15" s="1"/>
  <c r="N52" i="15"/>
  <c r="R52" i="15" s="1"/>
  <c r="N51" i="15"/>
  <c r="R51" i="15" s="1"/>
  <c r="N50" i="15"/>
  <c r="R50" i="15" s="1"/>
  <c r="N49" i="15"/>
  <c r="R49" i="15" s="1"/>
  <c r="N48" i="15"/>
  <c r="R48" i="15" s="1"/>
  <c r="N47" i="15"/>
  <c r="R47" i="15" s="1"/>
  <c r="N46" i="15"/>
  <c r="R46" i="15" s="1"/>
  <c r="N45" i="15"/>
  <c r="R45" i="15" s="1"/>
  <c r="N44" i="15"/>
  <c r="R44" i="15" s="1"/>
  <c r="N43" i="15"/>
  <c r="R43" i="15" s="1"/>
  <c r="N42" i="15"/>
  <c r="R42" i="15" s="1"/>
  <c r="N41" i="15"/>
  <c r="R41" i="15" s="1"/>
  <c r="N40" i="15"/>
  <c r="R40" i="15" s="1"/>
  <c r="N39" i="15"/>
  <c r="R39" i="15" s="1"/>
  <c r="N38" i="15"/>
  <c r="R38" i="15" s="1"/>
  <c r="N37" i="15"/>
  <c r="R37" i="15" s="1"/>
  <c r="N36" i="15"/>
  <c r="R36" i="15" s="1"/>
  <c r="N35" i="15"/>
  <c r="R35" i="15" s="1"/>
  <c r="N34" i="15"/>
  <c r="R34" i="15" s="1"/>
  <c r="N33" i="15"/>
  <c r="R33" i="15" s="1"/>
  <c r="N32" i="15"/>
  <c r="R32" i="15" s="1"/>
  <c r="N31" i="15"/>
  <c r="R31" i="15" s="1"/>
  <c r="N30" i="15"/>
  <c r="R30" i="15" s="1"/>
  <c r="N29" i="15"/>
  <c r="R29" i="15" s="1"/>
  <c r="N28" i="15"/>
  <c r="R28" i="15" s="1"/>
  <c r="N27" i="15"/>
  <c r="R27" i="15" s="1"/>
  <c r="N26" i="15"/>
  <c r="R26" i="15" s="1"/>
  <c r="N25" i="15"/>
  <c r="R25" i="15" s="1"/>
  <c r="N24" i="15"/>
  <c r="R24" i="15" s="1"/>
  <c r="N23" i="15"/>
  <c r="R23" i="15" s="1"/>
  <c r="N22" i="15"/>
  <c r="R22" i="15" s="1"/>
  <c r="N21" i="15"/>
  <c r="R21" i="15" s="1"/>
  <c r="N20" i="15"/>
  <c r="R20" i="15" s="1"/>
  <c r="N19" i="15"/>
  <c r="R19" i="15" s="1"/>
  <c r="N18" i="15"/>
  <c r="R18" i="15" s="1"/>
  <c r="N17" i="15"/>
  <c r="R17" i="15" s="1"/>
  <c r="N16" i="15"/>
  <c r="R16" i="15" s="1"/>
  <c r="N15" i="15"/>
  <c r="R15" i="15" s="1"/>
  <c r="N14" i="15"/>
  <c r="R14" i="15" s="1"/>
  <c r="N13" i="15"/>
  <c r="R13" i="15" s="1"/>
  <c r="N12" i="15"/>
  <c r="R12" i="15" s="1"/>
  <c r="N11" i="15"/>
  <c r="R11" i="15" s="1"/>
  <c r="N10" i="15"/>
  <c r="R10" i="15" s="1"/>
  <c r="N9" i="15"/>
  <c r="R9" i="15" s="1"/>
  <c r="J444" i="14"/>
  <c r="K421" i="14"/>
  <c r="I421" i="14"/>
  <c r="F421" i="14"/>
  <c r="D421" i="14"/>
  <c r="K420" i="14"/>
  <c r="I420" i="14"/>
  <c r="F420" i="14"/>
  <c r="D420" i="14"/>
  <c r="K419" i="14"/>
  <c r="I419" i="14"/>
  <c r="F419" i="14"/>
  <c r="D419" i="14"/>
  <c r="K418" i="14"/>
  <c r="I418" i="14"/>
  <c r="F418" i="14"/>
  <c r="D418" i="14"/>
  <c r="K417" i="14"/>
  <c r="I417" i="14"/>
  <c r="F417" i="14"/>
  <c r="D417" i="14"/>
  <c r="K416" i="14"/>
  <c r="I416" i="14"/>
  <c r="F416" i="14"/>
  <c r="D416" i="14"/>
  <c r="K415" i="14"/>
  <c r="I415" i="14"/>
  <c r="F415" i="14"/>
  <c r="D415" i="14"/>
  <c r="K414" i="14"/>
  <c r="I414" i="14"/>
  <c r="F414" i="14"/>
  <c r="D414" i="14"/>
  <c r="K413" i="14"/>
  <c r="I413" i="14"/>
  <c r="F413" i="14"/>
  <c r="D413" i="14"/>
  <c r="K412" i="14"/>
  <c r="I412" i="14"/>
  <c r="F412" i="14"/>
  <c r="D412" i="14"/>
  <c r="K411" i="14"/>
  <c r="I411" i="14"/>
  <c r="F411" i="14"/>
  <c r="D411" i="14"/>
  <c r="K410" i="14"/>
  <c r="I410" i="14"/>
  <c r="F410" i="14"/>
  <c r="D410" i="14"/>
  <c r="K409" i="14"/>
  <c r="I409" i="14"/>
  <c r="F409" i="14"/>
  <c r="D409" i="14"/>
  <c r="K408" i="14"/>
  <c r="I408" i="14"/>
  <c r="F408" i="14"/>
  <c r="D408" i="14"/>
  <c r="K407" i="14"/>
  <c r="I407" i="14"/>
  <c r="F407" i="14"/>
  <c r="D407" i="14"/>
  <c r="K406" i="14"/>
  <c r="I406" i="14"/>
  <c r="I438" i="14" s="1"/>
  <c r="F406" i="14"/>
  <c r="F438" i="14" s="1"/>
  <c r="D406" i="14"/>
  <c r="D438" i="14" s="1"/>
  <c r="I391" i="14"/>
  <c r="F391" i="14"/>
  <c r="D391" i="14"/>
  <c r="I390" i="14"/>
  <c r="F390" i="14"/>
  <c r="D390" i="14"/>
  <c r="I389" i="14"/>
  <c r="F389" i="14"/>
  <c r="D389" i="14"/>
  <c r="I388" i="14"/>
  <c r="F388" i="14"/>
  <c r="D388" i="14"/>
  <c r="I387" i="14"/>
  <c r="F387" i="14"/>
  <c r="D387" i="14"/>
  <c r="I386" i="14"/>
  <c r="F386" i="14"/>
  <c r="D386" i="14"/>
  <c r="I385" i="14"/>
  <c r="F385" i="14"/>
  <c r="D385" i="14"/>
  <c r="I384" i="14"/>
  <c r="F384" i="14"/>
  <c r="D384" i="14"/>
  <c r="I383" i="14"/>
  <c r="F383" i="14"/>
  <c r="F404" i="14" s="1"/>
  <c r="D383" i="14"/>
  <c r="I382" i="14"/>
  <c r="F382" i="14"/>
  <c r="D382" i="14"/>
  <c r="I381" i="14"/>
  <c r="F381" i="14"/>
  <c r="D381" i="14"/>
  <c r="I380" i="14"/>
  <c r="F380" i="14"/>
  <c r="D380" i="14"/>
  <c r="K379" i="14"/>
  <c r="I379" i="14"/>
  <c r="I404" i="14" s="1"/>
  <c r="F379" i="14"/>
  <c r="D379" i="14"/>
  <c r="D404" i="14" s="1"/>
  <c r="I370" i="14"/>
  <c r="F370" i="14"/>
  <c r="D370" i="14"/>
  <c r="O369" i="14"/>
  <c r="R369" i="14" s="1"/>
  <c r="I369" i="14"/>
  <c r="F369" i="14"/>
  <c r="D369" i="14"/>
  <c r="I368" i="14"/>
  <c r="F368" i="14"/>
  <c r="D368" i="14"/>
  <c r="O367" i="14"/>
  <c r="S367" i="14" s="1"/>
  <c r="I367" i="14"/>
  <c r="F367" i="14"/>
  <c r="D367" i="14"/>
  <c r="O366" i="14"/>
  <c r="I366" i="14"/>
  <c r="F366" i="14"/>
  <c r="D366" i="14"/>
  <c r="O365" i="14"/>
  <c r="P365" i="14" s="1"/>
  <c r="K365" i="14"/>
  <c r="I365" i="14"/>
  <c r="F365" i="14"/>
  <c r="F377" i="14" s="1"/>
  <c r="D365" i="14"/>
  <c r="D377" i="14" s="1"/>
  <c r="I340" i="14"/>
  <c r="F340" i="14"/>
  <c r="D340" i="14"/>
  <c r="O339" i="14"/>
  <c r="P339" i="14" s="1"/>
  <c r="I339" i="14"/>
  <c r="F339" i="14"/>
  <c r="D339" i="14"/>
  <c r="O338" i="14"/>
  <c r="I338" i="14"/>
  <c r="F338" i="14"/>
  <c r="D338" i="14"/>
  <c r="O337" i="14"/>
  <c r="P337" i="14" s="1"/>
  <c r="I337" i="14"/>
  <c r="F337" i="14"/>
  <c r="D337" i="14"/>
  <c r="O336" i="14"/>
  <c r="P336" i="14" s="1"/>
  <c r="I336" i="14"/>
  <c r="F336" i="14"/>
  <c r="D336" i="14"/>
  <c r="E363" i="14" s="1"/>
  <c r="I335" i="14"/>
  <c r="F335" i="14"/>
  <c r="D335" i="14"/>
  <c r="O334" i="14"/>
  <c r="P334" i="14" s="1"/>
  <c r="I334" i="14"/>
  <c r="F334" i="14"/>
  <c r="D334" i="14"/>
  <c r="O333" i="14"/>
  <c r="I333" i="14"/>
  <c r="F333" i="14"/>
  <c r="D333" i="14"/>
  <c r="O332" i="14"/>
  <c r="P332" i="14" s="1"/>
  <c r="I332" i="14"/>
  <c r="F332" i="14"/>
  <c r="D332" i="14"/>
  <c r="I331" i="14"/>
  <c r="F331" i="14"/>
  <c r="D331" i="14"/>
  <c r="O330" i="14"/>
  <c r="P330" i="14" s="1"/>
  <c r="K330" i="14"/>
  <c r="I330" i="14"/>
  <c r="J363" i="14" s="1"/>
  <c r="F330" i="14"/>
  <c r="G363" i="14" s="1"/>
  <c r="D330" i="14"/>
  <c r="O307" i="14"/>
  <c r="I307" i="14"/>
  <c r="F307" i="14"/>
  <c r="D307" i="14"/>
  <c r="O306" i="14"/>
  <c r="R306" i="14" s="1"/>
  <c r="I306" i="14"/>
  <c r="F306" i="14"/>
  <c r="D306" i="14"/>
  <c r="O305" i="14"/>
  <c r="I305" i="14"/>
  <c r="F305" i="14"/>
  <c r="D305" i="14"/>
  <c r="O304" i="14"/>
  <c r="P304" i="14" s="1"/>
  <c r="I304" i="14"/>
  <c r="F304" i="14"/>
  <c r="D304" i="14"/>
  <c r="O303" i="14"/>
  <c r="I303" i="14"/>
  <c r="F303" i="14"/>
  <c r="D303" i="14"/>
  <c r="O302" i="14"/>
  <c r="R302" i="14" s="1"/>
  <c r="I302" i="14"/>
  <c r="F302" i="14"/>
  <c r="D302" i="14"/>
  <c r="O301" i="14"/>
  <c r="I301" i="14"/>
  <c r="F301" i="14"/>
  <c r="D301" i="14"/>
  <c r="O300" i="14"/>
  <c r="I300" i="14"/>
  <c r="F300" i="14"/>
  <c r="D300" i="14"/>
  <c r="O299" i="14"/>
  <c r="I299" i="14"/>
  <c r="F299" i="14"/>
  <c r="D299" i="14"/>
  <c r="O298" i="14"/>
  <c r="I298" i="14"/>
  <c r="F298" i="14"/>
  <c r="D298" i="14"/>
  <c r="O297" i="14"/>
  <c r="P297" i="14" s="1"/>
  <c r="I297" i="14"/>
  <c r="F297" i="14"/>
  <c r="D297" i="14"/>
  <c r="O296" i="14"/>
  <c r="S296" i="14" s="1"/>
  <c r="I296" i="14"/>
  <c r="F296" i="14"/>
  <c r="D296" i="14"/>
  <c r="I295" i="14"/>
  <c r="F295" i="14"/>
  <c r="D295" i="14"/>
  <c r="O294" i="14"/>
  <c r="S294" i="14" s="1"/>
  <c r="I294" i="14"/>
  <c r="F294" i="14"/>
  <c r="D294" i="14"/>
  <c r="O293" i="14"/>
  <c r="P293" i="14" s="1"/>
  <c r="I293" i="14"/>
  <c r="F293" i="14"/>
  <c r="D293" i="14"/>
  <c r="O292" i="14"/>
  <c r="I292" i="14"/>
  <c r="F292" i="14"/>
  <c r="D292" i="14"/>
  <c r="O291" i="14"/>
  <c r="I291" i="14"/>
  <c r="F291" i="14"/>
  <c r="D291" i="14"/>
  <c r="I290" i="14"/>
  <c r="F290" i="14"/>
  <c r="D290" i="14"/>
  <c r="O289" i="14"/>
  <c r="I289" i="14"/>
  <c r="F289" i="14"/>
  <c r="D289" i="14"/>
  <c r="I288" i="14"/>
  <c r="F288" i="14"/>
  <c r="D288" i="14"/>
  <c r="K287" i="14"/>
  <c r="I287" i="14"/>
  <c r="J328" i="14" s="1"/>
  <c r="F287" i="14"/>
  <c r="G328" i="14" s="1"/>
  <c r="D287" i="14"/>
  <c r="E328" i="14" s="1"/>
  <c r="O261" i="14"/>
  <c r="P261" i="14" s="1"/>
  <c r="I261" i="14"/>
  <c r="F261" i="14"/>
  <c r="D261" i="14"/>
  <c r="I260" i="14"/>
  <c r="F260" i="14"/>
  <c r="D260" i="14"/>
  <c r="O259" i="14"/>
  <c r="R259" i="14" s="1"/>
  <c r="I259" i="14"/>
  <c r="F259" i="14"/>
  <c r="D259" i="14"/>
  <c r="O258" i="14"/>
  <c r="R258" i="14" s="1"/>
  <c r="I258" i="14"/>
  <c r="F258" i="14"/>
  <c r="D258" i="14"/>
  <c r="O257" i="14"/>
  <c r="P257" i="14" s="1"/>
  <c r="I257" i="14"/>
  <c r="F257" i="14"/>
  <c r="D257" i="14"/>
  <c r="O256" i="14"/>
  <c r="I256" i="14"/>
  <c r="F256" i="14"/>
  <c r="D256" i="14"/>
  <c r="O255" i="14"/>
  <c r="R255" i="14" s="1"/>
  <c r="I255" i="14"/>
  <c r="F255" i="14"/>
  <c r="D255" i="14"/>
  <c r="O254" i="14"/>
  <c r="I254" i="14"/>
  <c r="F254" i="14"/>
  <c r="D254" i="14"/>
  <c r="I253" i="14"/>
  <c r="F253" i="14"/>
  <c r="D253" i="14"/>
  <c r="O252" i="14"/>
  <c r="R252" i="14" s="1"/>
  <c r="I252" i="14"/>
  <c r="F252" i="14"/>
  <c r="D252" i="14"/>
  <c r="O251" i="14"/>
  <c r="I251" i="14"/>
  <c r="F251" i="14"/>
  <c r="D251" i="14"/>
  <c r="O250" i="14"/>
  <c r="R250" i="14" s="1"/>
  <c r="I250" i="14"/>
  <c r="F250" i="14"/>
  <c r="D250" i="14"/>
  <c r="O249" i="14"/>
  <c r="R249" i="14" s="1"/>
  <c r="I249" i="14"/>
  <c r="F249" i="14"/>
  <c r="D249" i="14"/>
  <c r="I248" i="14"/>
  <c r="F248" i="14"/>
  <c r="D248" i="14"/>
  <c r="I247" i="14"/>
  <c r="F247" i="14"/>
  <c r="D247" i="14"/>
  <c r="E285" i="14" s="1"/>
  <c r="I246" i="14"/>
  <c r="F246" i="14"/>
  <c r="D246" i="14"/>
  <c r="O245" i="14"/>
  <c r="R245" i="14" s="1"/>
  <c r="I245" i="14"/>
  <c r="F245" i="14"/>
  <c r="D245" i="14"/>
  <c r="O244" i="14"/>
  <c r="I244" i="14"/>
  <c r="F244" i="14"/>
  <c r="D244" i="14"/>
  <c r="O243" i="14"/>
  <c r="I243" i="14"/>
  <c r="F243" i="14"/>
  <c r="D243" i="14"/>
  <c r="O242" i="14"/>
  <c r="P242" i="14" s="1"/>
  <c r="I242" i="14"/>
  <c r="F242" i="14"/>
  <c r="D242" i="14"/>
  <c r="O241" i="14"/>
  <c r="R241" i="14" s="1"/>
  <c r="I241" i="14"/>
  <c r="F241" i="14"/>
  <c r="D241" i="14"/>
  <c r="O240" i="14"/>
  <c r="R240" i="14" s="1"/>
  <c r="I240" i="14"/>
  <c r="F240" i="14"/>
  <c r="D240" i="14"/>
  <c r="K239" i="14"/>
  <c r="I239" i="14"/>
  <c r="J285" i="14" s="1"/>
  <c r="F239" i="14"/>
  <c r="G285" i="14" s="1"/>
  <c r="D239" i="14"/>
  <c r="O221" i="14"/>
  <c r="I221" i="14"/>
  <c r="F221" i="14"/>
  <c r="D221" i="14"/>
  <c r="O220" i="14"/>
  <c r="I220" i="14"/>
  <c r="F220" i="14"/>
  <c r="D220" i="14"/>
  <c r="O219" i="14"/>
  <c r="P219" i="14" s="1"/>
  <c r="I219" i="14"/>
  <c r="F219" i="14"/>
  <c r="D219" i="14"/>
  <c r="O218" i="14"/>
  <c r="S218" i="14" s="1"/>
  <c r="I218" i="14"/>
  <c r="F218" i="14"/>
  <c r="D218" i="14"/>
  <c r="O217" i="14"/>
  <c r="S217" i="14" s="1"/>
  <c r="I217" i="14"/>
  <c r="F217" i="14"/>
  <c r="D217" i="14"/>
  <c r="O216" i="14"/>
  <c r="I216" i="14"/>
  <c r="F216" i="14"/>
  <c r="D216" i="14"/>
  <c r="O215" i="14"/>
  <c r="R215" i="14" s="1"/>
  <c r="I215" i="14"/>
  <c r="F215" i="14"/>
  <c r="D215" i="14"/>
  <c r="I214" i="14"/>
  <c r="F214" i="14"/>
  <c r="D214" i="14"/>
  <c r="O213" i="14"/>
  <c r="R213" i="14" s="1"/>
  <c r="I213" i="14"/>
  <c r="F213" i="14"/>
  <c r="D213" i="14"/>
  <c r="O212" i="14"/>
  <c r="I212" i="14"/>
  <c r="F212" i="14"/>
  <c r="D212" i="14"/>
  <c r="O211" i="14"/>
  <c r="R211" i="14" s="1"/>
  <c r="I211" i="14"/>
  <c r="F211" i="14"/>
  <c r="D211" i="14"/>
  <c r="I210" i="14"/>
  <c r="F210" i="14"/>
  <c r="D210" i="14"/>
  <c r="O209" i="14"/>
  <c r="R209" i="14" s="1"/>
  <c r="K209" i="14"/>
  <c r="I209" i="14"/>
  <c r="F209" i="14"/>
  <c r="D209" i="14"/>
  <c r="O196" i="14"/>
  <c r="P196" i="14" s="1"/>
  <c r="I196" i="14"/>
  <c r="F196" i="14"/>
  <c r="D196" i="14"/>
  <c r="I195" i="14"/>
  <c r="F195" i="14"/>
  <c r="D195" i="14"/>
  <c r="O194" i="14"/>
  <c r="P194" i="14" s="1"/>
  <c r="I194" i="14"/>
  <c r="F194" i="14"/>
  <c r="D194" i="14"/>
  <c r="I193" i="14"/>
  <c r="F193" i="14"/>
  <c r="D193" i="14"/>
  <c r="O192" i="14"/>
  <c r="P192" i="14" s="1"/>
  <c r="I192" i="14"/>
  <c r="F192" i="14"/>
  <c r="D192" i="14"/>
  <c r="O191" i="14"/>
  <c r="P191" i="14" s="1"/>
  <c r="I191" i="14"/>
  <c r="F191" i="14"/>
  <c r="D191" i="14"/>
  <c r="O190" i="14"/>
  <c r="S190" i="14" s="1"/>
  <c r="I190" i="14"/>
  <c r="F190" i="14"/>
  <c r="D190" i="14"/>
  <c r="O189" i="14"/>
  <c r="P189" i="14" s="1"/>
  <c r="I189" i="14"/>
  <c r="F189" i="14"/>
  <c r="D189" i="14"/>
  <c r="O188" i="14"/>
  <c r="S188" i="14" s="1"/>
  <c r="I188" i="14"/>
  <c r="F188" i="14"/>
  <c r="D188" i="14"/>
  <c r="O187" i="14"/>
  <c r="P187" i="14" s="1"/>
  <c r="I187" i="14"/>
  <c r="F187" i="14"/>
  <c r="D187" i="14"/>
  <c r="O186" i="14"/>
  <c r="S186" i="14" s="1"/>
  <c r="I186" i="14"/>
  <c r="F186" i="14"/>
  <c r="D186" i="14"/>
  <c r="O185" i="14"/>
  <c r="P185" i="14" s="1"/>
  <c r="I185" i="14"/>
  <c r="F185" i="14"/>
  <c r="D185" i="14"/>
  <c r="I184" i="14"/>
  <c r="F184" i="14"/>
  <c r="D184" i="14"/>
  <c r="O183" i="14"/>
  <c r="P183" i="14" s="1"/>
  <c r="I183" i="14"/>
  <c r="F183" i="14"/>
  <c r="D183" i="14"/>
  <c r="O182" i="14"/>
  <c r="I182" i="14"/>
  <c r="F182" i="14"/>
  <c r="D182" i="14"/>
  <c r="O181" i="14"/>
  <c r="P181" i="14" s="1"/>
  <c r="I181" i="14"/>
  <c r="F181" i="14"/>
  <c r="D181" i="14"/>
  <c r="I180" i="14"/>
  <c r="F180" i="14"/>
  <c r="D180" i="14"/>
  <c r="O179" i="14"/>
  <c r="I179" i="14"/>
  <c r="F179" i="14"/>
  <c r="D179" i="14"/>
  <c r="O178" i="14"/>
  <c r="S178" i="14" s="1"/>
  <c r="I178" i="14"/>
  <c r="F178" i="14"/>
  <c r="D178" i="14"/>
  <c r="O177" i="14"/>
  <c r="P177" i="14" s="1"/>
  <c r="I177" i="14"/>
  <c r="F177" i="14"/>
  <c r="D177" i="14"/>
  <c r="O176" i="14"/>
  <c r="S176" i="14" s="1"/>
  <c r="I176" i="14"/>
  <c r="F176" i="14"/>
  <c r="D176" i="14"/>
  <c r="O175" i="14"/>
  <c r="I175" i="14"/>
  <c r="F175" i="14"/>
  <c r="D175" i="14"/>
  <c r="O174" i="14"/>
  <c r="S174" i="14" s="1"/>
  <c r="I174" i="14"/>
  <c r="F174" i="14"/>
  <c r="D174" i="14"/>
  <c r="I173" i="14"/>
  <c r="F173" i="14"/>
  <c r="D173" i="14"/>
  <c r="O172" i="14"/>
  <c r="I172" i="14"/>
  <c r="F172" i="14"/>
  <c r="D172" i="14"/>
  <c r="O171" i="14"/>
  <c r="P171" i="14" s="1"/>
  <c r="I171" i="14"/>
  <c r="F171" i="14"/>
  <c r="D171" i="14"/>
  <c r="O170" i="14"/>
  <c r="S170" i="14" s="1"/>
  <c r="I170" i="14"/>
  <c r="F170" i="14"/>
  <c r="D170" i="14"/>
  <c r="I169" i="14"/>
  <c r="F169" i="14"/>
  <c r="D169" i="14"/>
  <c r="I168" i="14"/>
  <c r="F168" i="14"/>
  <c r="D168" i="14"/>
  <c r="O167" i="14"/>
  <c r="P167" i="14" s="1"/>
  <c r="I167" i="14"/>
  <c r="F167" i="14"/>
  <c r="D167" i="14"/>
  <c r="O166" i="14"/>
  <c r="P166" i="14" s="1"/>
  <c r="I166" i="14"/>
  <c r="F166" i="14"/>
  <c r="D166" i="14"/>
  <c r="O165" i="14"/>
  <c r="I165" i="14"/>
  <c r="F165" i="14"/>
  <c r="D165" i="14"/>
  <c r="O164" i="14"/>
  <c r="P164" i="14" s="1"/>
  <c r="I164" i="14"/>
  <c r="F164" i="14"/>
  <c r="D164" i="14"/>
  <c r="O163" i="14"/>
  <c r="S163" i="14" s="1"/>
  <c r="I163" i="14"/>
  <c r="F163" i="14"/>
  <c r="D163" i="14"/>
  <c r="O162" i="14"/>
  <c r="P162" i="14" s="1"/>
  <c r="I162" i="14"/>
  <c r="F162" i="14"/>
  <c r="D162" i="14"/>
  <c r="O161" i="14"/>
  <c r="I161" i="14"/>
  <c r="F161" i="14"/>
  <c r="D161" i="14"/>
  <c r="I160" i="14"/>
  <c r="F160" i="14"/>
  <c r="D160" i="14"/>
  <c r="I159" i="14"/>
  <c r="F159" i="14"/>
  <c r="D159" i="14"/>
  <c r="O158" i="14"/>
  <c r="P158" i="14" s="1"/>
  <c r="I158" i="14"/>
  <c r="F158" i="14"/>
  <c r="D158" i="14"/>
  <c r="I157" i="14"/>
  <c r="F157" i="14"/>
  <c r="D157" i="14"/>
  <c r="O156" i="14"/>
  <c r="P156" i="14" s="1"/>
  <c r="I156" i="14"/>
  <c r="F156" i="14"/>
  <c r="D156" i="14"/>
  <c r="O155" i="14"/>
  <c r="R155" i="14" s="1"/>
  <c r="I155" i="14"/>
  <c r="F155" i="14"/>
  <c r="D155" i="14"/>
  <c r="I154" i="14"/>
  <c r="F154" i="14"/>
  <c r="D154" i="14"/>
  <c r="O153" i="14"/>
  <c r="R153" i="14" s="1"/>
  <c r="I153" i="14"/>
  <c r="F153" i="14"/>
  <c r="D153" i="14"/>
  <c r="O152" i="14"/>
  <c r="S152" i="14" s="1"/>
  <c r="I152" i="14"/>
  <c r="F152" i="14"/>
  <c r="D152" i="14"/>
  <c r="O151" i="14"/>
  <c r="R151" i="14" s="1"/>
  <c r="I151" i="14"/>
  <c r="F151" i="14"/>
  <c r="D151" i="14"/>
  <c r="O150" i="14"/>
  <c r="P150" i="14" s="1"/>
  <c r="I150" i="14"/>
  <c r="F150" i="14"/>
  <c r="D150" i="14"/>
  <c r="O149" i="14"/>
  <c r="I149" i="14"/>
  <c r="F149" i="14"/>
  <c r="D149" i="14"/>
  <c r="O148" i="14"/>
  <c r="S148" i="14" s="1"/>
  <c r="I148" i="14"/>
  <c r="F148" i="14"/>
  <c r="D148" i="14"/>
  <c r="O147" i="14"/>
  <c r="R147" i="14" s="1"/>
  <c r="I147" i="14"/>
  <c r="F147" i="14"/>
  <c r="D147" i="14"/>
  <c r="O146" i="14"/>
  <c r="S146" i="14" s="1"/>
  <c r="I146" i="14"/>
  <c r="F146" i="14"/>
  <c r="D146" i="14"/>
  <c r="O145" i="14"/>
  <c r="R145" i="14" s="1"/>
  <c r="I145" i="14"/>
  <c r="F145" i="14"/>
  <c r="D145" i="14"/>
  <c r="O144" i="14"/>
  <c r="S144" i="14" s="1"/>
  <c r="I144" i="14"/>
  <c r="F144" i="14"/>
  <c r="D144" i="14"/>
  <c r="O143" i="14"/>
  <c r="R143" i="14" s="1"/>
  <c r="I143" i="14"/>
  <c r="F143" i="14"/>
  <c r="D143" i="14"/>
  <c r="O142" i="14"/>
  <c r="P142" i="14" s="1"/>
  <c r="I142" i="14"/>
  <c r="F142" i="14"/>
  <c r="D142" i="14"/>
  <c r="O141" i="14"/>
  <c r="I141" i="14"/>
  <c r="F141" i="14"/>
  <c r="D141" i="14"/>
  <c r="O140" i="14"/>
  <c r="P140" i="14" s="1"/>
  <c r="I140" i="14"/>
  <c r="F140" i="14"/>
  <c r="D140" i="14"/>
  <c r="O139" i="14"/>
  <c r="R139" i="14" s="1"/>
  <c r="I139" i="14"/>
  <c r="F139" i="14"/>
  <c r="D139" i="14"/>
  <c r="K138" i="14"/>
  <c r="I138" i="14"/>
  <c r="I207" i="14" s="1"/>
  <c r="I237" i="14" s="1"/>
  <c r="F138" i="14"/>
  <c r="F207" i="14" s="1"/>
  <c r="F237" i="14" s="1"/>
  <c r="D138" i="14"/>
  <c r="D207" i="14" s="1"/>
  <c r="D237" i="14" s="1"/>
  <c r="K92" i="14"/>
  <c r="I92" i="14"/>
  <c r="F92" i="14"/>
  <c r="D92" i="14"/>
  <c r="K91" i="14"/>
  <c r="I91" i="14"/>
  <c r="F91" i="14"/>
  <c r="D91" i="14"/>
  <c r="K90" i="14"/>
  <c r="I90" i="14"/>
  <c r="F90" i="14"/>
  <c r="D90" i="14"/>
  <c r="K89" i="14"/>
  <c r="I89" i="14"/>
  <c r="F89" i="14"/>
  <c r="D89" i="14"/>
  <c r="K88" i="14"/>
  <c r="I88" i="14"/>
  <c r="F88" i="14"/>
  <c r="D88" i="14"/>
  <c r="K87" i="14"/>
  <c r="I87" i="14"/>
  <c r="F87" i="14"/>
  <c r="D87" i="14"/>
  <c r="K86" i="14"/>
  <c r="I86" i="14"/>
  <c r="F86" i="14"/>
  <c r="D86" i="14"/>
  <c r="K85" i="14"/>
  <c r="I85" i="14"/>
  <c r="F85" i="14"/>
  <c r="D85" i="14"/>
  <c r="O84" i="14"/>
  <c r="K84" i="14"/>
  <c r="I84" i="14"/>
  <c r="F84" i="14"/>
  <c r="D84" i="14"/>
  <c r="K83" i="14"/>
  <c r="I83" i="14"/>
  <c r="F83" i="14"/>
  <c r="D83" i="14"/>
  <c r="K82" i="14"/>
  <c r="I82" i="14"/>
  <c r="F82" i="14"/>
  <c r="D82" i="14"/>
  <c r="O81" i="14"/>
  <c r="S81" i="14" s="1"/>
  <c r="K81" i="14"/>
  <c r="I81" i="14"/>
  <c r="F81" i="14"/>
  <c r="D81" i="14"/>
  <c r="K80" i="14"/>
  <c r="I80" i="14"/>
  <c r="F80" i="14"/>
  <c r="D80" i="14"/>
  <c r="K79" i="14"/>
  <c r="I79" i="14"/>
  <c r="F79" i="14"/>
  <c r="D79" i="14"/>
  <c r="K78" i="14"/>
  <c r="I78" i="14"/>
  <c r="F78" i="14"/>
  <c r="D78" i="14"/>
  <c r="K77" i="14"/>
  <c r="I77" i="14"/>
  <c r="F77" i="14"/>
  <c r="D77" i="14"/>
  <c r="K76" i="14"/>
  <c r="I76" i="14"/>
  <c r="F76" i="14"/>
  <c r="D76" i="14"/>
  <c r="O75" i="14"/>
  <c r="R75" i="14" s="1"/>
  <c r="K75" i="14"/>
  <c r="I75" i="14"/>
  <c r="F75" i="14"/>
  <c r="D75" i="14"/>
  <c r="O74" i="14"/>
  <c r="V74" i="14" s="1"/>
  <c r="K74" i="14"/>
  <c r="I74" i="14"/>
  <c r="F74" i="14"/>
  <c r="D74" i="14"/>
  <c r="O73" i="14"/>
  <c r="R73" i="14" s="1"/>
  <c r="K73" i="14"/>
  <c r="I73" i="14"/>
  <c r="F73" i="14"/>
  <c r="D73" i="14"/>
  <c r="K72" i="14"/>
  <c r="I72" i="14"/>
  <c r="F72" i="14"/>
  <c r="D72" i="14"/>
  <c r="K71" i="14"/>
  <c r="I71" i="14"/>
  <c r="F71" i="14"/>
  <c r="D71" i="14"/>
  <c r="K70" i="14"/>
  <c r="I70" i="14"/>
  <c r="F70" i="14"/>
  <c r="D70" i="14"/>
  <c r="K69" i="14"/>
  <c r="I69" i="14"/>
  <c r="F69" i="14"/>
  <c r="D69" i="14"/>
  <c r="K68" i="14"/>
  <c r="I68" i="14"/>
  <c r="F68" i="14"/>
  <c r="D68" i="14"/>
  <c r="K67" i="14"/>
  <c r="I67" i="14"/>
  <c r="F67" i="14"/>
  <c r="D67" i="14"/>
  <c r="K66" i="14"/>
  <c r="I66" i="14"/>
  <c r="F66" i="14"/>
  <c r="D66" i="14"/>
  <c r="K65" i="14"/>
  <c r="I65" i="14"/>
  <c r="F65" i="14"/>
  <c r="D65" i="14"/>
  <c r="K64" i="14"/>
  <c r="I64" i="14"/>
  <c r="F64" i="14"/>
  <c r="D64" i="14"/>
  <c r="K63" i="14"/>
  <c r="I63" i="14"/>
  <c r="F63" i="14"/>
  <c r="D63" i="14"/>
  <c r="O62" i="14"/>
  <c r="S62" i="14" s="1"/>
  <c r="K62" i="14"/>
  <c r="I62" i="14"/>
  <c r="F62" i="14"/>
  <c r="D62" i="14"/>
  <c r="O61" i="14"/>
  <c r="U61" i="14" s="1"/>
  <c r="K61" i="14"/>
  <c r="I61" i="14"/>
  <c r="F61" i="14"/>
  <c r="D61" i="14"/>
  <c r="O60" i="14"/>
  <c r="P60" i="14" s="1"/>
  <c r="K60" i="14"/>
  <c r="I60" i="14"/>
  <c r="F60" i="14"/>
  <c r="D60" i="14"/>
  <c r="O59" i="14"/>
  <c r="R59" i="14" s="1"/>
  <c r="K59" i="14"/>
  <c r="I59" i="14"/>
  <c r="F59" i="14"/>
  <c r="D59" i="14"/>
  <c r="K58" i="14"/>
  <c r="I58" i="14"/>
  <c r="F58" i="14"/>
  <c r="D58" i="14"/>
  <c r="O57" i="14"/>
  <c r="K57" i="14"/>
  <c r="I57" i="14"/>
  <c r="F57" i="14"/>
  <c r="D57" i="14"/>
  <c r="K56" i="14"/>
  <c r="I56" i="14"/>
  <c r="F56" i="14"/>
  <c r="D56" i="14"/>
  <c r="K55" i="14"/>
  <c r="I55" i="14"/>
  <c r="F55" i="14"/>
  <c r="D55" i="14"/>
  <c r="K54" i="14"/>
  <c r="I54" i="14"/>
  <c r="F54" i="14"/>
  <c r="D54" i="14"/>
  <c r="K53" i="14"/>
  <c r="I53" i="14"/>
  <c r="F53" i="14"/>
  <c r="D53" i="14"/>
  <c r="K52" i="14"/>
  <c r="I52" i="14"/>
  <c r="F52" i="14"/>
  <c r="D52" i="14"/>
  <c r="O51" i="14"/>
  <c r="K51" i="14"/>
  <c r="I51" i="14"/>
  <c r="F51" i="14"/>
  <c r="D51" i="14"/>
  <c r="K50" i="14"/>
  <c r="I50" i="14"/>
  <c r="F50" i="14"/>
  <c r="D50" i="14"/>
  <c r="K49" i="14"/>
  <c r="I49" i="14"/>
  <c r="F49" i="14"/>
  <c r="D49" i="14"/>
  <c r="K48" i="14"/>
  <c r="I48" i="14"/>
  <c r="F48" i="14"/>
  <c r="D48" i="14"/>
  <c r="K47" i="14"/>
  <c r="I47" i="14"/>
  <c r="F47" i="14"/>
  <c r="D47" i="14"/>
  <c r="O46" i="14"/>
  <c r="P46" i="14" s="1"/>
  <c r="K46" i="14"/>
  <c r="I46" i="14"/>
  <c r="F46" i="14"/>
  <c r="D46" i="14"/>
  <c r="K45" i="14"/>
  <c r="I45" i="14"/>
  <c r="F45" i="14"/>
  <c r="D45" i="14"/>
  <c r="K44" i="14"/>
  <c r="I44" i="14"/>
  <c r="F44" i="14"/>
  <c r="D44" i="14"/>
  <c r="K43" i="14"/>
  <c r="I43" i="14"/>
  <c r="F43" i="14"/>
  <c r="D43" i="14"/>
  <c r="K42" i="14"/>
  <c r="I42" i="14"/>
  <c r="F42" i="14"/>
  <c r="D42" i="14"/>
  <c r="K41" i="14"/>
  <c r="I41" i="14"/>
  <c r="F41" i="14"/>
  <c r="D41" i="14"/>
  <c r="K40" i="14"/>
  <c r="I40" i="14"/>
  <c r="F40" i="14"/>
  <c r="D40" i="14"/>
  <c r="K39" i="14"/>
  <c r="I39" i="14"/>
  <c r="F39" i="14"/>
  <c r="D39" i="14"/>
  <c r="O38" i="14"/>
  <c r="S38" i="14" s="1"/>
  <c r="K38" i="14"/>
  <c r="I38" i="14"/>
  <c r="F38" i="14"/>
  <c r="D38" i="14"/>
  <c r="K37" i="14"/>
  <c r="I37" i="14"/>
  <c r="F37" i="14"/>
  <c r="D37" i="14"/>
  <c r="O36" i="14"/>
  <c r="P36" i="14" s="1"/>
  <c r="K36" i="14"/>
  <c r="I36" i="14"/>
  <c r="F36" i="14"/>
  <c r="D36" i="14"/>
  <c r="K35" i="14"/>
  <c r="I35" i="14"/>
  <c r="F35" i="14"/>
  <c r="D35" i="14"/>
  <c r="O34" i="14"/>
  <c r="S34" i="14" s="1"/>
  <c r="K34" i="14"/>
  <c r="I34" i="14"/>
  <c r="F34" i="14"/>
  <c r="D34" i="14"/>
  <c r="O33" i="14"/>
  <c r="K33" i="14"/>
  <c r="I33" i="14"/>
  <c r="F33" i="14"/>
  <c r="D33" i="14"/>
  <c r="O32" i="14"/>
  <c r="U32" i="14" s="1"/>
  <c r="K32" i="14"/>
  <c r="I32" i="14"/>
  <c r="F32" i="14"/>
  <c r="D32" i="14"/>
  <c r="O31" i="14"/>
  <c r="U31" i="14" s="1"/>
  <c r="K31" i="14"/>
  <c r="I31" i="14"/>
  <c r="F31" i="14"/>
  <c r="D31" i="14"/>
  <c r="O30" i="14"/>
  <c r="K30" i="14"/>
  <c r="I30" i="14"/>
  <c r="F30" i="14"/>
  <c r="D30" i="14"/>
  <c r="O29" i="14"/>
  <c r="K29" i="14"/>
  <c r="I29" i="14"/>
  <c r="F29" i="14"/>
  <c r="D29" i="14"/>
  <c r="K28" i="14"/>
  <c r="I28" i="14"/>
  <c r="F28" i="14"/>
  <c r="D28" i="14"/>
  <c r="O27" i="14"/>
  <c r="U27" i="14" s="1"/>
  <c r="K27" i="14"/>
  <c r="I27" i="14"/>
  <c r="F27" i="14"/>
  <c r="D27" i="14"/>
  <c r="K26" i="14"/>
  <c r="I26" i="14"/>
  <c r="F26" i="14"/>
  <c r="D26" i="14"/>
  <c r="K25" i="14"/>
  <c r="I25" i="14"/>
  <c r="F25" i="14"/>
  <c r="D25" i="14"/>
  <c r="K24" i="14"/>
  <c r="I24" i="14"/>
  <c r="F24" i="14"/>
  <c r="D24" i="14"/>
  <c r="O23" i="14"/>
  <c r="S23" i="14" s="1"/>
  <c r="K23" i="14"/>
  <c r="I23" i="14"/>
  <c r="F23" i="14"/>
  <c r="D23" i="14"/>
  <c r="K22" i="14"/>
  <c r="I22" i="14"/>
  <c r="F22" i="14"/>
  <c r="D22" i="14"/>
  <c r="K21" i="14"/>
  <c r="I21" i="14"/>
  <c r="F21" i="14"/>
  <c r="D21" i="14"/>
  <c r="O20" i="14"/>
  <c r="K20" i="14"/>
  <c r="I20" i="14"/>
  <c r="F20" i="14"/>
  <c r="D20" i="14"/>
  <c r="K19" i="14"/>
  <c r="I19" i="14"/>
  <c r="F19" i="14"/>
  <c r="D19" i="14"/>
  <c r="K18" i="14"/>
  <c r="I18" i="14"/>
  <c r="F18" i="14"/>
  <c r="D18" i="14"/>
  <c r="K17" i="14"/>
  <c r="I17" i="14"/>
  <c r="F17" i="14"/>
  <c r="D17" i="14"/>
  <c r="K16" i="14"/>
  <c r="I16" i="14"/>
  <c r="F16" i="14"/>
  <c r="D16" i="14"/>
  <c r="K15" i="14"/>
  <c r="I15" i="14"/>
  <c r="F15" i="14"/>
  <c r="D15" i="14"/>
  <c r="K14" i="14"/>
  <c r="I14" i="14"/>
  <c r="F14" i="14"/>
  <c r="D14" i="14"/>
  <c r="K13" i="14"/>
  <c r="I13" i="14"/>
  <c r="F13" i="14"/>
  <c r="D13" i="14"/>
  <c r="K12" i="14"/>
  <c r="I12" i="14"/>
  <c r="F12" i="14"/>
  <c r="D12" i="14"/>
  <c r="O11" i="14"/>
  <c r="S11" i="14" s="1"/>
  <c r="K11" i="14"/>
  <c r="I11" i="14"/>
  <c r="F11" i="14"/>
  <c r="D11" i="14"/>
  <c r="K10" i="14"/>
  <c r="K136" i="14" s="1"/>
  <c r="I10" i="14"/>
  <c r="F10" i="14"/>
  <c r="D10" i="14"/>
  <c r="O9" i="14"/>
  <c r="S9" i="14" s="1"/>
  <c r="K9" i="14"/>
  <c r="I9" i="14"/>
  <c r="I136" i="14" s="1"/>
  <c r="F9" i="14"/>
  <c r="F136" i="14" s="1"/>
  <c r="D9" i="14"/>
  <c r="D136" i="14" s="1"/>
  <c r="C5" i="14"/>
  <c r="D442" i="14" l="1"/>
  <c r="F442" i="14"/>
  <c r="I442" i="14"/>
  <c r="K404" i="14"/>
  <c r="K377" i="14"/>
  <c r="K207" i="14"/>
  <c r="K237" i="14" s="1"/>
  <c r="G418" i="14"/>
  <c r="J418" i="14" s="1"/>
  <c r="P367" i="14"/>
  <c r="G414" i="14"/>
  <c r="G139" i="14"/>
  <c r="J139" i="14" s="1"/>
  <c r="G156" i="14"/>
  <c r="J156" i="14" s="1"/>
  <c r="G35" i="14"/>
  <c r="J35" i="14" s="1"/>
  <c r="G36" i="14"/>
  <c r="J36" i="14" s="1"/>
  <c r="R158" i="14"/>
  <c r="G169" i="14"/>
  <c r="J169" i="14" s="1"/>
  <c r="G170" i="14"/>
  <c r="J170" i="14" s="1"/>
  <c r="G179" i="14"/>
  <c r="J179" i="14" s="1"/>
  <c r="G49" i="14"/>
  <c r="J49" i="14" s="1"/>
  <c r="G299" i="14"/>
  <c r="J299" i="14" s="1"/>
  <c r="G300" i="14"/>
  <c r="G73" i="14"/>
  <c r="J73" i="14" s="1"/>
  <c r="G32" i="14"/>
  <c r="J32" i="14" s="1"/>
  <c r="P139" i="14"/>
  <c r="R142" i="14"/>
  <c r="G161" i="14"/>
  <c r="J161" i="14" s="1"/>
  <c r="G250" i="14"/>
  <c r="J250" i="14" s="1"/>
  <c r="S250" i="14"/>
  <c r="G12" i="14"/>
  <c r="J12" i="14" s="1"/>
  <c r="G13" i="14"/>
  <c r="J13" i="14" s="1"/>
  <c r="G15" i="14"/>
  <c r="J15" i="14" s="1"/>
  <c r="G16" i="14"/>
  <c r="J16" i="14" s="1"/>
  <c r="G33" i="14"/>
  <c r="J33" i="14" s="1"/>
  <c r="G252" i="14"/>
  <c r="J252" i="14" s="1"/>
  <c r="G257" i="14"/>
  <c r="J257" i="14" s="1"/>
  <c r="G287" i="14"/>
  <c r="S302" i="14"/>
  <c r="G389" i="14"/>
  <c r="J389" i="14" s="1"/>
  <c r="S241" i="14"/>
  <c r="P152" i="14"/>
  <c r="S46" i="14"/>
  <c r="S155" i="14"/>
  <c r="R164" i="14"/>
  <c r="R297" i="14"/>
  <c r="S306" i="14"/>
  <c r="G368" i="14"/>
  <c r="J368" i="14" s="1"/>
  <c r="P369" i="14"/>
  <c r="G75" i="14"/>
  <c r="J75" i="14" s="1"/>
  <c r="P144" i="14"/>
  <c r="S147" i="14"/>
  <c r="R150" i="14"/>
  <c r="G412" i="14"/>
  <c r="J412" i="14" s="1"/>
  <c r="G10" i="14"/>
  <c r="J10" i="14" s="1"/>
  <c r="P11" i="14"/>
  <c r="P27" i="14"/>
  <c r="G71" i="14"/>
  <c r="J71" i="14" s="1"/>
  <c r="S140" i="14"/>
  <c r="S142" i="14"/>
  <c r="S150" i="14"/>
  <c r="R152" i="14"/>
  <c r="S187" i="14"/>
  <c r="G190" i="14"/>
  <c r="J190" i="14" s="1"/>
  <c r="S213" i="14"/>
  <c r="G246" i="14"/>
  <c r="J246" i="14" s="1"/>
  <c r="G248" i="14"/>
  <c r="J248" i="14" s="1"/>
  <c r="P249" i="14"/>
  <c r="G256" i="14"/>
  <c r="J256" i="14" s="1"/>
  <c r="R337" i="14"/>
  <c r="R365" i="14"/>
  <c r="R367" i="14"/>
  <c r="S369" i="14"/>
  <c r="G17" i="14"/>
  <c r="J17" i="14" s="1"/>
  <c r="G18" i="14"/>
  <c r="J18" i="14" s="1"/>
  <c r="P73" i="14"/>
  <c r="P75" i="14"/>
  <c r="R171" i="14"/>
  <c r="G219" i="14"/>
  <c r="J219" i="14" s="1"/>
  <c r="G295" i="14"/>
  <c r="J295" i="14" s="1"/>
  <c r="G330" i="14"/>
  <c r="G338" i="14"/>
  <c r="J338" i="14" s="1"/>
  <c r="G370" i="14"/>
  <c r="J370" i="14" s="1"/>
  <c r="G380" i="14"/>
  <c r="J380" i="14" s="1"/>
  <c r="G381" i="14"/>
  <c r="J381" i="14" s="1"/>
  <c r="G382" i="14"/>
  <c r="J382" i="14" s="1"/>
  <c r="G383" i="14"/>
  <c r="J383" i="14" s="1"/>
  <c r="G78" i="14"/>
  <c r="J78" i="14" s="1"/>
  <c r="G180" i="14"/>
  <c r="J180" i="14" s="1"/>
  <c r="G181" i="14"/>
  <c r="J181" i="14" s="1"/>
  <c r="G186" i="14"/>
  <c r="J186" i="14" s="1"/>
  <c r="G189" i="14"/>
  <c r="J189" i="14" s="1"/>
  <c r="G43" i="14"/>
  <c r="J43" i="14" s="1"/>
  <c r="G45" i="14"/>
  <c r="J45" i="14" s="1"/>
  <c r="G46" i="14"/>
  <c r="J46" i="14" s="1"/>
  <c r="G57" i="14"/>
  <c r="J57" i="14" s="1"/>
  <c r="G145" i="14"/>
  <c r="J145" i="14" s="1"/>
  <c r="G172" i="14"/>
  <c r="J172" i="14" s="1"/>
  <c r="G185" i="14"/>
  <c r="J185" i="14" s="1"/>
  <c r="G188" i="14"/>
  <c r="J188" i="14" s="1"/>
  <c r="G209" i="14"/>
  <c r="J209" i="14" s="1"/>
  <c r="G216" i="14"/>
  <c r="J216" i="14" s="1"/>
  <c r="G217" i="14"/>
  <c r="J217" i="14" s="1"/>
  <c r="P241" i="14"/>
  <c r="R261" i="14"/>
  <c r="P302" i="14"/>
  <c r="R304" i="14"/>
  <c r="J414" i="14"/>
  <c r="S36" i="14"/>
  <c r="G47" i="14"/>
  <c r="J47" i="14" s="1"/>
  <c r="S59" i="14"/>
  <c r="G64" i="14"/>
  <c r="J64" i="14" s="1"/>
  <c r="G65" i="14"/>
  <c r="J65" i="14" s="1"/>
  <c r="G68" i="14"/>
  <c r="J68" i="14" s="1"/>
  <c r="G69" i="14"/>
  <c r="J69" i="14" s="1"/>
  <c r="G76" i="14"/>
  <c r="J76" i="14" s="1"/>
  <c r="S139" i="14"/>
  <c r="G153" i="14"/>
  <c r="J153" i="14" s="1"/>
  <c r="S153" i="14"/>
  <c r="G165" i="14"/>
  <c r="J165" i="14" s="1"/>
  <c r="P178" i="14"/>
  <c r="G182" i="14"/>
  <c r="J182" i="14" s="1"/>
  <c r="G240" i="14"/>
  <c r="J240" i="14" s="1"/>
  <c r="P259" i="14"/>
  <c r="P294" i="14"/>
  <c r="G298" i="14"/>
  <c r="J298" i="14" s="1"/>
  <c r="G334" i="14"/>
  <c r="J334" i="14" s="1"/>
  <c r="G336" i="14"/>
  <c r="J336" i="14" s="1"/>
  <c r="G339" i="14"/>
  <c r="J339" i="14" s="1"/>
  <c r="G22" i="14"/>
  <c r="J22" i="14" s="1"/>
  <c r="G30" i="14"/>
  <c r="J30" i="14" s="1"/>
  <c r="G37" i="14"/>
  <c r="J37" i="14" s="1"/>
  <c r="G60" i="14"/>
  <c r="J60" i="14" s="1"/>
  <c r="G88" i="14"/>
  <c r="J88" i="14" s="1"/>
  <c r="G92" i="14"/>
  <c r="J92" i="14" s="1"/>
  <c r="G138" i="14"/>
  <c r="G154" i="14"/>
  <c r="J154" i="14" s="1"/>
  <c r="G155" i="14"/>
  <c r="J155" i="14" s="1"/>
  <c r="G163" i="14"/>
  <c r="J163" i="14" s="1"/>
  <c r="G176" i="14"/>
  <c r="J176" i="14" s="1"/>
  <c r="P9" i="14"/>
  <c r="P23" i="14"/>
  <c r="R27" i="14"/>
  <c r="G74" i="14"/>
  <c r="J74" i="14" s="1"/>
  <c r="S75" i="14"/>
  <c r="G80" i="14"/>
  <c r="J80" i="14" s="1"/>
  <c r="P81" i="14"/>
  <c r="R156" i="14"/>
  <c r="S158" i="14"/>
  <c r="G162" i="14"/>
  <c r="J162" i="14" s="1"/>
  <c r="R178" i="14"/>
  <c r="S191" i="14"/>
  <c r="G214" i="14"/>
  <c r="J214" i="14" s="1"/>
  <c r="P215" i="14"/>
  <c r="R217" i="14"/>
  <c r="P240" i="14"/>
  <c r="P245" i="14"/>
  <c r="S249" i="14"/>
  <c r="P255" i="14"/>
  <c r="R257" i="14"/>
  <c r="S259" i="14"/>
  <c r="S293" i="14"/>
  <c r="G307" i="14"/>
  <c r="J307" i="14" s="1"/>
  <c r="G20" i="14"/>
  <c r="J20" i="14" s="1"/>
  <c r="G24" i="14"/>
  <c r="J24" i="14" s="1"/>
  <c r="G25" i="14"/>
  <c r="J25" i="14" s="1"/>
  <c r="G26" i="14"/>
  <c r="J26" i="14" s="1"/>
  <c r="G27" i="14"/>
  <c r="J27" i="14" s="1"/>
  <c r="S27" i="14"/>
  <c r="G31" i="14"/>
  <c r="J31" i="14" s="1"/>
  <c r="R36" i="14"/>
  <c r="P38" i="14"/>
  <c r="R46" i="14"/>
  <c r="G51" i="14"/>
  <c r="J51" i="14" s="1"/>
  <c r="G58" i="14"/>
  <c r="J58" i="14" s="1"/>
  <c r="G59" i="14"/>
  <c r="J59" i="14" s="1"/>
  <c r="P61" i="14"/>
  <c r="U75" i="14"/>
  <c r="G82" i="14"/>
  <c r="J82" i="14" s="1"/>
  <c r="G90" i="14"/>
  <c r="R140" i="14"/>
  <c r="G143" i="14"/>
  <c r="J143" i="14" s="1"/>
  <c r="G147" i="14"/>
  <c r="J147" i="14" s="1"/>
  <c r="P155" i="14"/>
  <c r="S156" i="14"/>
  <c r="G160" i="14"/>
  <c r="G174" i="14"/>
  <c r="J174" i="14" s="1"/>
  <c r="G192" i="14"/>
  <c r="J192" i="14" s="1"/>
  <c r="G211" i="14"/>
  <c r="J211" i="14" s="1"/>
  <c r="P213" i="14"/>
  <c r="S215" i="14"/>
  <c r="G241" i="14"/>
  <c r="J241" i="14" s="1"/>
  <c r="S245" i="14"/>
  <c r="P252" i="14"/>
  <c r="S255" i="14"/>
  <c r="G260" i="14"/>
  <c r="J260" i="14" s="1"/>
  <c r="G289" i="14"/>
  <c r="J289" i="14" s="1"/>
  <c r="G290" i="14"/>
  <c r="J290" i="14" s="1"/>
  <c r="G291" i="14"/>
  <c r="J291" i="14" s="1"/>
  <c r="R296" i="14"/>
  <c r="G303" i="14"/>
  <c r="J303" i="14" s="1"/>
  <c r="G304" i="14"/>
  <c r="J304" i="14" s="1"/>
  <c r="P306" i="14"/>
  <c r="S339" i="14"/>
  <c r="G385" i="14"/>
  <c r="J385" i="14" s="1"/>
  <c r="G387" i="14"/>
  <c r="J387" i="14" s="1"/>
  <c r="G388" i="14"/>
  <c r="J388" i="14" s="1"/>
  <c r="G390" i="14"/>
  <c r="J390" i="14" s="1"/>
  <c r="G391" i="14"/>
  <c r="J391" i="14" s="1"/>
  <c r="G407" i="14"/>
  <c r="J407" i="14" s="1"/>
  <c r="G408" i="14"/>
  <c r="J408" i="14" s="1"/>
  <c r="G410" i="14"/>
  <c r="J410" i="14" s="1"/>
  <c r="G21" i="14"/>
  <c r="J21" i="14" s="1"/>
  <c r="G29" i="14"/>
  <c r="J29" i="14" s="1"/>
  <c r="G39" i="14"/>
  <c r="J39" i="14" s="1"/>
  <c r="G40" i="14"/>
  <c r="J40" i="14" s="1"/>
  <c r="G41" i="14"/>
  <c r="J41" i="14" s="1"/>
  <c r="G42" i="14"/>
  <c r="J42" i="14" s="1"/>
  <c r="G53" i="14"/>
  <c r="J53" i="14" s="1"/>
  <c r="G54" i="14"/>
  <c r="J54" i="14" s="1"/>
  <c r="G55" i="14"/>
  <c r="J55" i="14" s="1"/>
  <c r="G56" i="14"/>
  <c r="J56" i="14" s="1"/>
  <c r="G87" i="14"/>
  <c r="J87" i="14" s="1"/>
  <c r="G158" i="14"/>
  <c r="J158" i="14" s="1"/>
  <c r="G167" i="14"/>
  <c r="J167" i="14" s="1"/>
  <c r="G175" i="14"/>
  <c r="J175" i="14" s="1"/>
  <c r="G253" i="14"/>
  <c r="J253" i="14" s="1"/>
  <c r="G259" i="14"/>
  <c r="J259" i="14" s="1"/>
  <c r="G332" i="14"/>
  <c r="J332" i="14" s="1"/>
  <c r="G335" i="14"/>
  <c r="J335" i="14" s="1"/>
  <c r="G340" i="14"/>
  <c r="J340" i="14" s="1"/>
  <c r="G416" i="14"/>
  <c r="J416" i="14" s="1"/>
  <c r="G419" i="14"/>
  <c r="J419" i="14" s="1"/>
  <c r="S221" i="14"/>
  <c r="R221" i="14"/>
  <c r="S243" i="14"/>
  <c r="P243" i="14"/>
  <c r="G14" i="14"/>
  <c r="J14" i="14" s="1"/>
  <c r="P34" i="14"/>
  <c r="R38" i="14"/>
  <c r="R61" i="14"/>
  <c r="P62" i="14"/>
  <c r="G63" i="14"/>
  <c r="J63" i="14" s="1"/>
  <c r="S73" i="14"/>
  <c r="R81" i="14"/>
  <c r="G84" i="14"/>
  <c r="J84" i="14" s="1"/>
  <c r="R144" i="14"/>
  <c r="P145" i="14"/>
  <c r="P146" i="14"/>
  <c r="P148" i="14"/>
  <c r="G149" i="14"/>
  <c r="J149" i="14" s="1"/>
  <c r="S164" i="14"/>
  <c r="G166" i="14"/>
  <c r="J166" i="14" s="1"/>
  <c r="S171" i="14"/>
  <c r="G173" i="14"/>
  <c r="J173" i="14" s="1"/>
  <c r="P174" i="14"/>
  <c r="S177" i="14"/>
  <c r="R181" i="14"/>
  <c r="P188" i="14"/>
  <c r="R243" i="14"/>
  <c r="G379" i="14"/>
  <c r="S209" i="14"/>
  <c r="P209" i="14"/>
  <c r="R9" i="14"/>
  <c r="R11" i="14"/>
  <c r="R23" i="14"/>
  <c r="G23" i="14"/>
  <c r="J23" i="14" s="1"/>
  <c r="V27" i="14"/>
  <c r="R34" i="14"/>
  <c r="G38" i="14"/>
  <c r="J38" i="14" s="1"/>
  <c r="G48" i="14"/>
  <c r="J48" i="14" s="1"/>
  <c r="G52" i="14"/>
  <c r="J52" i="14" s="1"/>
  <c r="P59" i="14"/>
  <c r="S61" i="14"/>
  <c r="R62" i="14"/>
  <c r="G67" i="14"/>
  <c r="J67" i="14" s="1"/>
  <c r="G72" i="14"/>
  <c r="J72" i="14" s="1"/>
  <c r="U73" i="14"/>
  <c r="G77" i="14"/>
  <c r="J77" i="14" s="1"/>
  <c r="G86" i="14"/>
  <c r="J86" i="14" s="1"/>
  <c r="G141" i="14"/>
  <c r="J141" i="14" s="1"/>
  <c r="S145" i="14"/>
  <c r="R146" i="14"/>
  <c r="P147" i="14"/>
  <c r="R148" i="14"/>
  <c r="G151" i="14"/>
  <c r="J151" i="14" s="1"/>
  <c r="G152" i="14"/>
  <c r="J152" i="14" s="1"/>
  <c r="G157" i="14"/>
  <c r="J157" i="14" s="1"/>
  <c r="G159" i="14"/>
  <c r="J159" i="14" s="1"/>
  <c r="R163" i="14"/>
  <c r="R170" i="14"/>
  <c r="R174" i="14"/>
  <c r="G178" i="14"/>
  <c r="J178" i="14" s="1"/>
  <c r="S181" i="14"/>
  <c r="G183" i="14"/>
  <c r="J183" i="14" s="1"/>
  <c r="G184" i="14"/>
  <c r="J184" i="14" s="1"/>
  <c r="G187" i="14"/>
  <c r="J187" i="14" s="1"/>
  <c r="R188" i="14"/>
  <c r="G193" i="14"/>
  <c r="J193" i="14" s="1"/>
  <c r="G194" i="14"/>
  <c r="J194" i="14" s="1"/>
  <c r="S211" i="14"/>
  <c r="P211" i="14"/>
  <c r="G292" i="14"/>
  <c r="J292" i="14" s="1"/>
  <c r="G420" i="14"/>
  <c r="J420" i="14" s="1"/>
  <c r="P333" i="14"/>
  <c r="S333" i="14"/>
  <c r="R333" i="14"/>
  <c r="G11" i="14"/>
  <c r="J11" i="14" s="1"/>
  <c r="G19" i="14"/>
  <c r="J19" i="14" s="1"/>
  <c r="G28" i="14"/>
  <c r="J28" i="14" s="1"/>
  <c r="G34" i="14"/>
  <c r="J34" i="14" s="1"/>
  <c r="G44" i="14"/>
  <c r="J44" i="14" s="1"/>
  <c r="G50" i="14"/>
  <c r="J50" i="14" s="1"/>
  <c r="G61" i="14"/>
  <c r="J61" i="14" s="1"/>
  <c r="V61" i="14"/>
  <c r="G81" i="14"/>
  <c r="J81" i="14" s="1"/>
  <c r="G91" i="14"/>
  <c r="J91" i="14" s="1"/>
  <c r="G146" i="14"/>
  <c r="J146" i="14" s="1"/>
  <c r="G164" i="14"/>
  <c r="J164" i="14" s="1"/>
  <c r="G168" i="14"/>
  <c r="J168" i="14" s="1"/>
  <c r="G171" i="14"/>
  <c r="J171" i="14" s="1"/>
  <c r="G177" i="14"/>
  <c r="J177" i="14" s="1"/>
  <c r="G191" i="14"/>
  <c r="J191" i="14" s="1"/>
  <c r="G195" i="14"/>
  <c r="J195" i="14" s="1"/>
  <c r="G196" i="14"/>
  <c r="J196" i="14" s="1"/>
  <c r="P218" i="14"/>
  <c r="R218" i="14"/>
  <c r="G242" i="14"/>
  <c r="J242" i="14" s="1"/>
  <c r="S251" i="14"/>
  <c r="R251" i="14"/>
  <c r="P251" i="14"/>
  <c r="S300" i="14"/>
  <c r="R300" i="14"/>
  <c r="P300" i="14"/>
  <c r="G210" i="14"/>
  <c r="J210" i="14" s="1"/>
  <c r="G212" i="14"/>
  <c r="J212" i="14" s="1"/>
  <c r="G213" i="14"/>
  <c r="J213" i="14" s="1"/>
  <c r="G215" i="14"/>
  <c r="J215" i="14" s="1"/>
  <c r="G218" i="14"/>
  <c r="J218" i="14" s="1"/>
  <c r="G220" i="14"/>
  <c r="J220" i="14" s="1"/>
  <c r="G221" i="14"/>
  <c r="J221" i="14" s="1"/>
  <c r="G244" i="14"/>
  <c r="J244" i="14" s="1"/>
  <c r="G245" i="14"/>
  <c r="J245" i="14" s="1"/>
  <c r="G247" i="14"/>
  <c r="J247" i="14" s="1"/>
  <c r="G249" i="14"/>
  <c r="J249" i="14" s="1"/>
  <c r="G254" i="14"/>
  <c r="J254" i="14" s="1"/>
  <c r="S257" i="14"/>
  <c r="S261" i="14"/>
  <c r="G293" i="14"/>
  <c r="J293" i="14" s="1"/>
  <c r="R294" i="14"/>
  <c r="G297" i="14"/>
  <c r="J297" i="14" s="1"/>
  <c r="G301" i="14"/>
  <c r="J301" i="14" s="1"/>
  <c r="G302" i="14"/>
  <c r="J302" i="14" s="1"/>
  <c r="S304" i="14"/>
  <c r="G337" i="14"/>
  <c r="J337" i="14" s="1"/>
  <c r="S365" i="14"/>
  <c r="G386" i="14"/>
  <c r="J386" i="14" s="1"/>
  <c r="G411" i="14"/>
  <c r="J411" i="14" s="1"/>
  <c r="S240" i="14"/>
  <c r="G251" i="14"/>
  <c r="J251" i="14" s="1"/>
  <c r="S252" i="14"/>
  <c r="G258" i="14"/>
  <c r="J258" i="14" s="1"/>
  <c r="S258" i="14"/>
  <c r="G288" i="14"/>
  <c r="J288" i="14" s="1"/>
  <c r="G294" i="14"/>
  <c r="J294" i="14" s="1"/>
  <c r="G296" i="14"/>
  <c r="J296" i="14" s="1"/>
  <c r="S297" i="14"/>
  <c r="G305" i="14"/>
  <c r="J305" i="14" s="1"/>
  <c r="G306" i="14"/>
  <c r="J306" i="14" s="1"/>
  <c r="G331" i="14"/>
  <c r="J331" i="14" s="1"/>
  <c r="G333" i="14"/>
  <c r="J333" i="14" s="1"/>
  <c r="S337" i="14"/>
  <c r="R339" i="14"/>
  <c r="G366" i="14"/>
  <c r="J366" i="14" s="1"/>
  <c r="G367" i="14"/>
  <c r="J367" i="14" s="1"/>
  <c r="G369" i="14"/>
  <c r="J369" i="14" s="1"/>
  <c r="G384" i="14"/>
  <c r="J384" i="14" s="1"/>
  <c r="G415" i="14"/>
  <c r="J415" i="14" s="1"/>
  <c r="S30" i="14"/>
  <c r="R30" i="14"/>
  <c r="V30" i="14"/>
  <c r="P30" i="14"/>
  <c r="S51" i="14"/>
  <c r="R51" i="14"/>
  <c r="P51" i="14"/>
  <c r="R84" i="14"/>
  <c r="S84" i="14"/>
  <c r="P84" i="14"/>
  <c r="P179" i="14"/>
  <c r="S179" i="14"/>
  <c r="R179" i="14"/>
  <c r="S29" i="14"/>
  <c r="R29" i="14"/>
  <c r="P29" i="14"/>
  <c r="V29" i="14"/>
  <c r="U30" i="14"/>
  <c r="R149" i="14"/>
  <c r="S149" i="14"/>
  <c r="P149" i="14"/>
  <c r="S172" i="14"/>
  <c r="R172" i="14"/>
  <c r="P172" i="14"/>
  <c r="G9" i="14"/>
  <c r="S20" i="14"/>
  <c r="R20" i="14"/>
  <c r="P20" i="14"/>
  <c r="U29" i="14"/>
  <c r="S32" i="14"/>
  <c r="R32" i="14"/>
  <c r="V32" i="14"/>
  <c r="P32" i="14"/>
  <c r="R141" i="14"/>
  <c r="S141" i="14"/>
  <c r="P141" i="14"/>
  <c r="P175" i="14"/>
  <c r="S175" i="14"/>
  <c r="R175" i="14"/>
  <c r="S182" i="14"/>
  <c r="R182" i="14"/>
  <c r="P182" i="14"/>
  <c r="G144" i="14"/>
  <c r="J144" i="14" s="1"/>
  <c r="S165" i="14"/>
  <c r="R165" i="14"/>
  <c r="P165" i="14"/>
  <c r="S33" i="14"/>
  <c r="R33" i="14"/>
  <c r="P33" i="14"/>
  <c r="S31" i="14"/>
  <c r="R31" i="14"/>
  <c r="V31" i="14"/>
  <c r="P31" i="14"/>
  <c r="S57" i="14"/>
  <c r="R57" i="14"/>
  <c r="P57" i="14"/>
  <c r="R74" i="14"/>
  <c r="U74" i="14"/>
  <c r="S74" i="14"/>
  <c r="P74" i="14"/>
  <c r="S161" i="14"/>
  <c r="R161" i="14"/>
  <c r="P161" i="14"/>
  <c r="R212" i="14"/>
  <c r="P212" i="14"/>
  <c r="G239" i="14"/>
  <c r="R189" i="14"/>
  <c r="S212" i="14"/>
  <c r="P291" i="14"/>
  <c r="S291" i="14"/>
  <c r="S298" i="14"/>
  <c r="R298" i="14"/>
  <c r="R185" i="14"/>
  <c r="R244" i="14"/>
  <c r="S244" i="14"/>
  <c r="P244" i="14"/>
  <c r="R254" i="14"/>
  <c r="S254" i="14"/>
  <c r="P289" i="14"/>
  <c r="S289" i="14"/>
  <c r="R289" i="14"/>
  <c r="R291" i="14"/>
  <c r="P298" i="14"/>
  <c r="G62" i="14"/>
  <c r="J62" i="14" s="1"/>
  <c r="G66" i="14"/>
  <c r="J66" i="14" s="1"/>
  <c r="G70" i="14"/>
  <c r="J70" i="14" s="1"/>
  <c r="V73" i="14"/>
  <c r="V75" i="14"/>
  <c r="G79" i="14"/>
  <c r="J79" i="14" s="1"/>
  <c r="G83" i="14"/>
  <c r="J83" i="14" s="1"/>
  <c r="G140" i="14"/>
  <c r="J140" i="14" s="1"/>
  <c r="P143" i="14"/>
  <c r="G148" i="14"/>
  <c r="J148" i="14" s="1"/>
  <c r="P151" i="14"/>
  <c r="R162" i="14"/>
  <c r="R166" i="14"/>
  <c r="P176" i="14"/>
  <c r="R183" i="14"/>
  <c r="S185" i="14"/>
  <c r="P186" i="14"/>
  <c r="S189" i="14"/>
  <c r="P190" i="14"/>
  <c r="P216" i="14"/>
  <c r="S216" i="14"/>
  <c r="R216" i="14"/>
  <c r="P220" i="14"/>
  <c r="S220" i="14"/>
  <c r="R220" i="14"/>
  <c r="P254" i="14"/>
  <c r="G85" i="14"/>
  <c r="J85" i="14" s="1"/>
  <c r="G89" i="14"/>
  <c r="J89" i="14" s="1"/>
  <c r="G142" i="14"/>
  <c r="J142" i="14" s="1"/>
  <c r="S143" i="14"/>
  <c r="G150" i="14"/>
  <c r="J150" i="14" s="1"/>
  <c r="S151" i="14"/>
  <c r="P153" i="14"/>
  <c r="S162" i="14"/>
  <c r="P163" i="14"/>
  <c r="S166" i="14"/>
  <c r="P170" i="14"/>
  <c r="R176" i="14"/>
  <c r="R177" i="14"/>
  <c r="S183" i="14"/>
  <c r="R186" i="14"/>
  <c r="R187" i="14"/>
  <c r="R190" i="14"/>
  <c r="R191" i="14"/>
  <c r="S192" i="14"/>
  <c r="R192" i="14"/>
  <c r="S194" i="14"/>
  <c r="R194" i="14"/>
  <c r="S196" i="14"/>
  <c r="R196" i="14"/>
  <c r="S219" i="14"/>
  <c r="R219" i="14"/>
  <c r="R242" i="14"/>
  <c r="S242" i="14"/>
  <c r="R256" i="14"/>
  <c r="S256" i="14"/>
  <c r="P256" i="14"/>
  <c r="S292" i="14"/>
  <c r="R292" i="14"/>
  <c r="P292" i="14"/>
  <c r="P299" i="14"/>
  <c r="S299" i="14"/>
  <c r="R299" i="14"/>
  <c r="S330" i="14"/>
  <c r="R330" i="14"/>
  <c r="S332" i="14"/>
  <c r="R332" i="14"/>
  <c r="G365" i="14"/>
  <c r="R301" i="14"/>
  <c r="P301" i="14"/>
  <c r="R303" i="14"/>
  <c r="P303" i="14"/>
  <c r="R305" i="14"/>
  <c r="P305" i="14"/>
  <c r="R307" i="14"/>
  <c r="P307" i="14"/>
  <c r="S338" i="14"/>
  <c r="R338" i="14"/>
  <c r="R366" i="14"/>
  <c r="P366" i="14"/>
  <c r="G406" i="14"/>
  <c r="P217" i="14"/>
  <c r="P221" i="14"/>
  <c r="G243" i="14"/>
  <c r="J243" i="14" s="1"/>
  <c r="P250" i="14"/>
  <c r="G255" i="14"/>
  <c r="J255" i="14" s="1"/>
  <c r="P258" i="14"/>
  <c r="G261" i="14"/>
  <c r="J261" i="14" s="1"/>
  <c r="R293" i="14"/>
  <c r="P296" i="14"/>
  <c r="S301" i="14"/>
  <c r="S303" i="14"/>
  <c r="S305" i="14"/>
  <c r="S307" i="14"/>
  <c r="S334" i="14"/>
  <c r="R334" i="14"/>
  <c r="S336" i="14"/>
  <c r="R336" i="14"/>
  <c r="P338" i="14"/>
  <c r="S366" i="14"/>
  <c r="G409" i="14"/>
  <c r="J409" i="14" s="1"/>
  <c r="G413" i="14"/>
  <c r="J413" i="14" s="1"/>
  <c r="G417" i="14"/>
  <c r="J417" i="14" s="1"/>
  <c r="G421" i="14"/>
  <c r="J421" i="14" s="1"/>
  <c r="G438" i="14" l="1"/>
  <c r="G377" i="14"/>
  <c r="J379" i="14"/>
  <c r="J404" i="14" s="1"/>
  <c r="G404" i="14"/>
  <c r="J287" i="14"/>
  <c r="K328" i="14" s="1"/>
  <c r="H328" i="14"/>
  <c r="H285" i="14"/>
  <c r="J330" i="14"/>
  <c r="K363" i="14" s="1"/>
  <c r="H363" i="14"/>
  <c r="G136" i="14"/>
  <c r="J138" i="14"/>
  <c r="J207" i="14" s="1"/>
  <c r="J237" i="14" s="1"/>
  <c r="G207" i="14"/>
  <c r="G237" i="14" s="1"/>
  <c r="J406" i="14"/>
  <c r="J438" i="14" s="1"/>
  <c r="J239" i="14"/>
  <c r="K285" i="14" s="1"/>
  <c r="J365" i="14"/>
  <c r="J377" i="14" s="1"/>
  <c r="J9" i="14"/>
  <c r="J136" i="14" s="1"/>
  <c r="J442" i="14" l="1"/>
  <c r="G442" i="14"/>
  <c r="J445" i="14"/>
  <c r="C4" i="14" l="1"/>
  <c r="C6" i="1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EC2AE90-BC16-4827-9EA3-C7623EC69B37}" keepAlive="1" name="Query - Table5" description="Connection to the 'Table5' query in the workbook." type="5" refreshedVersion="8" background="1" saveData="1">
    <dbPr connection="Provider=Microsoft.Mashup.OleDb.1;Data Source=$Workbook$;Location=Table5;Extended Properties=&quot;&quot;" command="SELECT * FROM [Table5]"/>
  </connection>
</connections>
</file>

<file path=xl/sharedStrings.xml><?xml version="1.0" encoding="utf-8"?>
<sst xmlns="http://schemas.openxmlformats.org/spreadsheetml/2006/main" count="911" uniqueCount="407">
  <si>
    <t>May</t>
  </si>
  <si>
    <t>June</t>
  </si>
  <si>
    <t>July</t>
  </si>
  <si>
    <t>Total</t>
  </si>
  <si>
    <t>April 2019</t>
  </si>
  <si>
    <t>Total Cost Of Good Sold For Month</t>
  </si>
  <si>
    <t>Less Returns</t>
  </si>
  <si>
    <t>TOTAL</t>
  </si>
  <si>
    <t>Credits</t>
  </si>
  <si>
    <t>Price</t>
  </si>
  <si>
    <t>Beginning Inventory</t>
  </si>
  <si>
    <t>Cost Beg Inv.</t>
  </si>
  <si>
    <t>Plus Inventory Purchase</t>
  </si>
  <si>
    <t>Cost of Purchase</t>
  </si>
  <si>
    <t xml:space="preserve">  Total Cost (Beg. Inv + Purchases) </t>
  </si>
  <si>
    <t>Less Ending Inventory</t>
  </si>
  <si>
    <t>Cost of Ending Inventory</t>
  </si>
  <si>
    <t>Cost of Goods Sold</t>
  </si>
  <si>
    <t>Usage</t>
  </si>
  <si>
    <t># of Drinks</t>
  </si>
  <si>
    <t>Price Per Drink</t>
  </si>
  <si>
    <t>Sales Price (30%)</t>
  </si>
  <si>
    <t>Sales Price</t>
  </si>
  <si>
    <t>Profit</t>
  </si>
  <si>
    <t>Pour Cost</t>
  </si>
  <si>
    <t>Happy Hour</t>
  </si>
  <si>
    <t>Beer &amp; Bottles</t>
  </si>
  <si>
    <t>312 Wheat 1/6 Keg</t>
  </si>
  <si>
    <t>AB Seasonal 1/6 Keg</t>
  </si>
  <si>
    <t>Amberbock Longneck</t>
  </si>
  <si>
    <t>Anchor Liberty Ale</t>
  </si>
  <si>
    <t>Ayinger Celebrator</t>
  </si>
  <si>
    <t>Bacardi O</t>
  </si>
  <si>
    <t>Bacardi Mojito</t>
  </si>
  <si>
    <t>Bacardi Mojito Mango</t>
  </si>
  <si>
    <t>Bass Ale 1/2 Keg</t>
  </si>
  <si>
    <t>Becks</t>
  </si>
  <si>
    <t>Blue Moon 1/2 Keg</t>
  </si>
  <si>
    <t>Boulevard Pale Ale</t>
  </si>
  <si>
    <t>Boulevard Wheat 1/2 Keg</t>
  </si>
  <si>
    <t>Breckenridge Vanilla Porter</t>
  </si>
  <si>
    <t>Boddingtons Pub Ale</t>
  </si>
  <si>
    <t>Bud Longneck</t>
  </si>
  <si>
    <t>Bud LT Lime</t>
  </si>
  <si>
    <t>Bud LT Longneck</t>
  </si>
  <si>
    <t>Bud Select Longneck</t>
  </si>
  <si>
    <t>Busch Longneck</t>
  </si>
  <si>
    <t>Coors LT Longneck</t>
  </si>
  <si>
    <t>Corona Longneck</t>
  </si>
  <si>
    <t>Corona Light</t>
  </si>
  <si>
    <t>Czechvar</t>
  </si>
  <si>
    <t>Dos Equis Lager</t>
  </si>
  <si>
    <t>Duvel</t>
  </si>
  <si>
    <t>Fat Tire Ale</t>
  </si>
  <si>
    <t>Fosters</t>
  </si>
  <si>
    <t>Grolsch</t>
  </si>
  <si>
    <t>Guiness 1/2 Keg</t>
  </si>
  <si>
    <t>Hacker Pschorr</t>
  </si>
  <si>
    <t>Harbin</t>
  </si>
  <si>
    <t>Harp</t>
  </si>
  <si>
    <t>Heineken Longneck</t>
  </si>
  <si>
    <t>Hoegaarden 1/6 Keg</t>
  </si>
  <si>
    <t>Killians Irish Red</t>
  </si>
  <si>
    <t>Killians Irish Red 1/2 Keg</t>
  </si>
  <si>
    <t>Killians Irish Red 1/6 Keg</t>
  </si>
  <si>
    <t>Kona Wailua Wheat</t>
  </si>
  <si>
    <t>Land Shark</t>
  </si>
  <si>
    <t>Leine's Sunset Wheat</t>
  </si>
  <si>
    <t>Longhammer IPA</t>
  </si>
  <si>
    <t>Mich LT Longneck</t>
  </si>
  <si>
    <t>Michelob Lime &amp; Cactus</t>
  </si>
  <si>
    <t>Mich Ultra Longneck</t>
  </si>
  <si>
    <t>Miller Chill</t>
  </si>
  <si>
    <t>Miller Lite Longneck</t>
  </si>
  <si>
    <t>Modelo Especial</t>
  </si>
  <si>
    <t>Negro Modelo</t>
  </si>
  <si>
    <t>New Belgium Trippel</t>
  </si>
  <si>
    <t>Newcastle</t>
  </si>
  <si>
    <t>Odouls NA</t>
  </si>
  <si>
    <t>Ofallon Gold</t>
  </si>
  <si>
    <t>Ofallon Wheach</t>
  </si>
  <si>
    <t>Paulaner Hefeweizen</t>
  </si>
  <si>
    <t>Pilsner Urquell</t>
  </si>
  <si>
    <t>Red Stripe</t>
  </si>
  <si>
    <t>Peroni</t>
  </si>
  <si>
    <t>Samuel Adams</t>
  </si>
  <si>
    <t>Sam Adams Seasonal 1/2 Keg</t>
  </si>
  <si>
    <t>Sapporo</t>
  </si>
  <si>
    <t>Schlafly Pale Ale</t>
  </si>
  <si>
    <t>Schlafly No 15 1/6 Keg</t>
  </si>
  <si>
    <t>Shiner Bock</t>
  </si>
  <si>
    <t>Shock Top Ale</t>
  </si>
  <si>
    <t>Smithwicks 1/2 Keg</t>
  </si>
  <si>
    <t>Smirinoff Ice</t>
  </si>
  <si>
    <t>Spaten Optimater</t>
  </si>
  <si>
    <t>St. Paulie Girl</t>
  </si>
  <si>
    <t>Tiger Lager</t>
  </si>
  <si>
    <t>Twisted Tea</t>
  </si>
  <si>
    <t>Widmer Hefeweisen</t>
  </si>
  <si>
    <t>Woodchuck Cider</t>
  </si>
  <si>
    <t>Totals</t>
  </si>
  <si>
    <t>Liquors</t>
  </si>
  <si>
    <t>Arrow Amaretto</t>
  </si>
  <si>
    <t>Baileys</t>
  </si>
  <si>
    <t>Baileys Caramel</t>
  </si>
  <si>
    <t>Baileys Mint Chocolate</t>
  </si>
  <si>
    <t>99 Bananas</t>
  </si>
  <si>
    <t>Berry Fusion</t>
  </si>
  <si>
    <t>Black Haus Blackberry</t>
  </si>
  <si>
    <t>Blackberry Brandy</t>
  </si>
  <si>
    <t>Blue Curacao</t>
  </si>
  <si>
    <t>Blue Hawaiian</t>
  </si>
  <si>
    <t>Bluesberry</t>
  </si>
  <si>
    <t>Buttershots</t>
  </si>
  <si>
    <t>Chambord</t>
  </si>
  <si>
    <t>Cherry Brandy</t>
  </si>
  <si>
    <t>Christian Brothers Brandy</t>
  </si>
  <si>
    <t>Courvosier</t>
  </si>
  <si>
    <t>Crème de Banana</t>
  </si>
  <si>
    <t>Crème de Cacao Dark</t>
  </si>
  <si>
    <t>Crème de Cacao Light</t>
  </si>
  <si>
    <t>Crème de Menthe</t>
  </si>
  <si>
    <t>Dekuyper Amaretto</t>
  </si>
  <si>
    <t>Dekuyper Red Apple</t>
  </si>
  <si>
    <t>Disorrona Amaretto</t>
  </si>
  <si>
    <t>Dom B&amp;B</t>
  </si>
  <si>
    <t>Drambuie</t>
  </si>
  <si>
    <t>Dr. Migillicuddy Vanilla</t>
  </si>
  <si>
    <t>Emmet's Irish Crème</t>
  </si>
  <si>
    <t>Frangelico</t>
  </si>
  <si>
    <t>Goldschlager</t>
  </si>
  <si>
    <t>Godiva</t>
  </si>
  <si>
    <t>Godiva White</t>
  </si>
  <si>
    <t>Godiva Caramel</t>
  </si>
  <si>
    <t>Gran Marnier</t>
  </si>
  <si>
    <t>Hennesey</t>
  </si>
  <si>
    <t>Hot Damn</t>
  </si>
  <si>
    <t>Hypnotic</t>
  </si>
  <si>
    <t>Jaegermeister Case</t>
  </si>
  <si>
    <t>Jaegermeister</t>
  </si>
  <si>
    <t>Kahlua</t>
  </si>
  <si>
    <t>Kamora</t>
  </si>
  <si>
    <t>Leroux Amaretto</t>
  </si>
  <si>
    <t>Midori</t>
  </si>
  <si>
    <t>Pama Pomegranate</t>
  </si>
  <si>
    <t>Peachtree Schnapps</t>
  </si>
  <si>
    <t>Peppermint Schnapps</t>
  </si>
  <si>
    <t>Razzmatazz</t>
  </si>
  <si>
    <t>Remy Martin</t>
  </si>
  <si>
    <t>Root Beer Schnapps</t>
  </si>
  <si>
    <t>Rumpleminz</t>
  </si>
  <si>
    <t>Sambuca</t>
  </si>
  <si>
    <t>Sloe Gin</t>
  </si>
  <si>
    <t>Sour Apple Pucker</t>
  </si>
  <si>
    <t>Starbucks Liquor</t>
  </si>
  <si>
    <t>Tia Maria</t>
  </si>
  <si>
    <t>Triple Sec</t>
  </si>
  <si>
    <t>Triple Sec Case</t>
  </si>
  <si>
    <t>Watermelon Pucker</t>
  </si>
  <si>
    <t>Vanilla Liquor</t>
  </si>
  <si>
    <t>X Rated Fusion</t>
  </si>
  <si>
    <t>RUM</t>
  </si>
  <si>
    <t>Bacardi 151</t>
  </si>
  <si>
    <t>Bacardi Big Apple</t>
  </si>
  <si>
    <t>Bacardi Light Superior</t>
  </si>
  <si>
    <t>Bacardi Limon</t>
  </si>
  <si>
    <t>Bacardi Orange</t>
  </si>
  <si>
    <t>Bacardi Peach</t>
  </si>
  <si>
    <t>Bacardi Razz</t>
  </si>
  <si>
    <t>Captain Morgan</t>
  </si>
  <si>
    <t>Malibu Rum</t>
  </si>
  <si>
    <t>Myers Original Rum</t>
  </si>
  <si>
    <t>Parrot Bay Pineapple</t>
  </si>
  <si>
    <t>Tommy Bahama Gold</t>
  </si>
  <si>
    <t>Tommy Bahama White</t>
  </si>
  <si>
    <t>Vodka</t>
  </si>
  <si>
    <t>Absolute Black 100</t>
  </si>
  <si>
    <t>Absolute Citron</t>
  </si>
  <si>
    <t>Absolute Mandrin</t>
  </si>
  <si>
    <t>Absolute Peach</t>
  </si>
  <si>
    <t>Absolute Pears</t>
  </si>
  <si>
    <t>Absolute Vanilla</t>
  </si>
  <si>
    <t>Absolute Vodka</t>
  </si>
  <si>
    <t>Apple 3 Olives</t>
  </si>
  <si>
    <t>Berry 3 Olives</t>
  </si>
  <si>
    <t>Cherry 3 Olives</t>
  </si>
  <si>
    <t>Chocolate 3 Olives</t>
  </si>
  <si>
    <t>Grape 3 Olives</t>
  </si>
  <si>
    <t>Watermelon 3 Olives</t>
  </si>
  <si>
    <t>Finlandia Grapefruit</t>
  </si>
  <si>
    <t>Grey Goose</t>
  </si>
  <si>
    <t>Ketel One</t>
  </si>
  <si>
    <t>Skyy Vodka</t>
  </si>
  <si>
    <t>Smirinoff Green Apple</t>
  </si>
  <si>
    <t>Smirinoff Vanilla Twist</t>
  </si>
  <si>
    <t>Smirinoff Vodka</t>
  </si>
  <si>
    <t>Stoli Elit</t>
  </si>
  <si>
    <t>Stoli Vodka</t>
  </si>
  <si>
    <t>Whiskey</t>
  </si>
  <si>
    <t>Bushmills Irish Whiskey</t>
  </si>
  <si>
    <t>Canadian Club</t>
  </si>
  <si>
    <t>CC Classic 12</t>
  </si>
  <si>
    <t>Crown Royal</t>
  </si>
  <si>
    <t>Dewer's White Label</t>
  </si>
  <si>
    <t>Glenlivet</t>
  </si>
  <si>
    <t>Gentleman Jack</t>
  </si>
  <si>
    <t>J&amp;B Rare Scotch</t>
  </si>
  <si>
    <t>Jack Daniels</t>
  </si>
  <si>
    <t>Jameson</t>
  </si>
  <si>
    <t>Jim Beam</t>
  </si>
  <si>
    <t>Johnny Walker Black</t>
  </si>
  <si>
    <t>Johnny Walker Red</t>
  </si>
  <si>
    <t>Maker's Mark</t>
  </si>
  <si>
    <t>Seagrams 7</t>
  </si>
  <si>
    <t>Seagrams VO</t>
  </si>
  <si>
    <t>Southern Comfort</t>
  </si>
  <si>
    <t>Tullamore Dew</t>
  </si>
  <si>
    <t>Wild Turkey American Honey</t>
  </si>
  <si>
    <t>Wild Turkey</t>
  </si>
  <si>
    <t>Tequila</t>
  </si>
  <si>
    <t>Cabo Wabo Resposado</t>
  </si>
  <si>
    <t>Don Julio Resposado</t>
  </si>
  <si>
    <t>Jose Quervo 1800</t>
  </si>
  <si>
    <t>Jose Quervo Especial</t>
  </si>
  <si>
    <t>Margarita Island</t>
  </si>
  <si>
    <t>Milagro Anejo</t>
  </si>
  <si>
    <t>Montezuma Blue</t>
  </si>
  <si>
    <t>Montezuma White</t>
  </si>
  <si>
    <t>Patron Silver</t>
  </si>
  <si>
    <t>Sauza Extra</t>
  </si>
  <si>
    <t>Gin</t>
  </si>
  <si>
    <t>Beefeater Gin</t>
  </si>
  <si>
    <t>Bombay Gin</t>
  </si>
  <si>
    <t>Bombay Sapphire</t>
  </si>
  <si>
    <t>Seagrams Gin</t>
  </si>
  <si>
    <t>Tanqueray</t>
  </si>
  <si>
    <t>Tanqueray Rangpur</t>
  </si>
  <si>
    <t>Wine</t>
  </si>
  <si>
    <t>Estancia Pinot Noir</t>
  </si>
  <si>
    <t>Kendal Jackson Chardonnay</t>
  </si>
  <si>
    <t>Kenwood White Zinfindel</t>
  </si>
  <si>
    <t>Pepperwood Cab Sauv</t>
  </si>
  <si>
    <t>Pepperwood Chardonnay</t>
  </si>
  <si>
    <t>Pepperwood Merlot</t>
  </si>
  <si>
    <t>Pepperwood Pinot Grigio</t>
  </si>
  <si>
    <t>Pepperwood Pinot Noir</t>
  </si>
  <si>
    <t>Rosemont Cab Sauv</t>
  </si>
  <si>
    <t>Santa Margherita Pinot Grigio</t>
  </si>
  <si>
    <t>Schm Sohne Reisling</t>
  </si>
  <si>
    <t>Schm Sohne Reisling Relax</t>
  </si>
  <si>
    <t>Smoking Loon Merlot</t>
  </si>
  <si>
    <t>Mixers</t>
  </si>
  <si>
    <t>Pepsi 5 Gallon</t>
  </si>
  <si>
    <t>Cranberry 3 Gallon</t>
  </si>
  <si>
    <t>Diet Pepsi 5 Gallon</t>
  </si>
  <si>
    <t>Dr. Pepper 5 Gallon</t>
  </si>
  <si>
    <t>Dry Vermouth</t>
  </si>
  <si>
    <t>Grenedine</t>
  </si>
  <si>
    <t>Mountain Dew</t>
  </si>
  <si>
    <t>Bar Sour 3 Gallon</t>
  </si>
  <si>
    <t>Red Bull</t>
  </si>
  <si>
    <t>Red Bull Sugar Free</t>
  </si>
  <si>
    <t>Sierra Mist 3 gallon</t>
  </si>
  <si>
    <t>Sweet Lime Juice</t>
  </si>
  <si>
    <t>Sweet Vermouth</t>
  </si>
  <si>
    <t>Tonic Water 3 Gallon</t>
  </si>
  <si>
    <t>Mojito Mix</t>
  </si>
  <si>
    <t>Zing Zang Bloody Mary Mix</t>
  </si>
  <si>
    <t>January</t>
  </si>
  <si>
    <t>February</t>
  </si>
  <si>
    <t>March</t>
  </si>
  <si>
    <t>April</t>
  </si>
  <si>
    <t>August</t>
  </si>
  <si>
    <t>September</t>
  </si>
  <si>
    <t>October</t>
  </si>
  <si>
    <t>November</t>
  </si>
  <si>
    <t>December</t>
  </si>
  <si>
    <t>AVERAGE SOLD</t>
  </si>
  <si>
    <t>Deliveries Per Month</t>
  </si>
  <si>
    <t>Safety Amount</t>
  </si>
  <si>
    <t>PAR</t>
  </si>
  <si>
    <t>Amberbock 1/6 Keg</t>
  </si>
  <si>
    <t>Amstel Light</t>
  </si>
  <si>
    <t>Bass Longneck</t>
  </si>
  <si>
    <t>Bare Knuckle Stout</t>
  </si>
  <si>
    <t>Bare Knuckle Stout 1/6 Keg</t>
  </si>
  <si>
    <t>Black Dog Ale 1/2 Keg</t>
  </si>
  <si>
    <t>Blue Moon Ale</t>
  </si>
  <si>
    <t>Boulevard Bob's 47</t>
  </si>
  <si>
    <t>Boulevard Bully Porter</t>
  </si>
  <si>
    <t>Boulevard Lunar Ale</t>
  </si>
  <si>
    <t>Boulevard Zon</t>
  </si>
  <si>
    <t>Boulevard Wheat 1/6 Keg</t>
  </si>
  <si>
    <t>Bud 1/4 Keg</t>
  </si>
  <si>
    <t>Breackenridge Oatmeal Stout</t>
  </si>
  <si>
    <t>Bud 1/2 Keg</t>
  </si>
  <si>
    <t>Bud LT 1/2 Keg</t>
  </si>
  <si>
    <t>Bud Select 1/6 Keg</t>
  </si>
  <si>
    <t>Bud LT Aluminum</t>
  </si>
  <si>
    <t>Bud Select 1/2 Keg</t>
  </si>
  <si>
    <t>Busch LT Longneck</t>
  </si>
  <si>
    <t>Busch NA Cans</t>
  </si>
  <si>
    <t>Dos Equis Amber</t>
  </si>
  <si>
    <t>Franziskaner Weisbeir</t>
  </si>
  <si>
    <t>Guiness Draft Bottle</t>
  </si>
  <si>
    <t>Guiness Pub Draft Can</t>
  </si>
  <si>
    <t>Honey Brown Longneck</t>
  </si>
  <si>
    <t>Kona Fire Rock Ale 1/6 Keg</t>
  </si>
  <si>
    <t>Kona Fire Rock Ale</t>
  </si>
  <si>
    <t>Kona Longboard</t>
  </si>
  <si>
    <t>Labat Blue Longneck</t>
  </si>
  <si>
    <t>Lindemans Frambroise</t>
  </si>
  <si>
    <t>Mike's Hard Light</t>
  </si>
  <si>
    <t>Miller Genuine Draft LN</t>
  </si>
  <si>
    <t>Miller High Life</t>
  </si>
  <si>
    <t>Miller Lite 1/2 Keg</t>
  </si>
  <si>
    <t>Ofallon 5 Day IPA</t>
  </si>
  <si>
    <t xml:space="preserve">Rolling Rock </t>
  </si>
  <si>
    <t>Pacifico</t>
  </si>
  <si>
    <t>Pabst Blue Ribbon 1/2 Keg</t>
  </si>
  <si>
    <t>Schlafly Dry Hopped APA</t>
  </si>
  <si>
    <t>Smirinoff Triple Black</t>
  </si>
  <si>
    <t>Stella Artois</t>
  </si>
  <si>
    <t>Sol Longneck</t>
  </si>
  <si>
    <t>Warsteiner Seasonal</t>
  </si>
  <si>
    <t>Bacardi Ciclon</t>
  </si>
  <si>
    <t>Bacardi Grand Melon</t>
  </si>
  <si>
    <t>Captain Morgan Case</t>
  </si>
  <si>
    <t>Castillo Silver Rum Case</t>
  </si>
  <si>
    <t>Castillo Silver Rum</t>
  </si>
  <si>
    <t>Absolute Rasberry</t>
  </si>
  <si>
    <t>Absolute Ruby Red</t>
  </si>
  <si>
    <t>Barton Vodka</t>
  </si>
  <si>
    <t>Bellows Vodka</t>
  </si>
  <si>
    <t>Bellows Vodka Case</t>
  </si>
  <si>
    <t>Belevedere Vodka</t>
  </si>
  <si>
    <t>Phillips UV Blue</t>
  </si>
  <si>
    <t xml:space="preserve">Phillips UV Red </t>
  </si>
  <si>
    <t>Smirinoff Blueberry</t>
  </si>
  <si>
    <t>Smirinoff Cranberry</t>
  </si>
  <si>
    <t>Smirinoff Lime</t>
  </si>
  <si>
    <t>Smirinoff Orange Twist</t>
  </si>
  <si>
    <t>Smirinoff Raspberry</t>
  </si>
  <si>
    <t>Smirinoff Watermelon Twist</t>
  </si>
  <si>
    <t>Bellows Bourbon Whiskey</t>
  </si>
  <si>
    <t>Bellows Bourbon Case</t>
  </si>
  <si>
    <t>Black Bush</t>
  </si>
  <si>
    <t>Chivas Regal</t>
  </si>
  <si>
    <t>Crown Royal Case</t>
  </si>
  <si>
    <t>Fleishman's Whiskey</t>
  </si>
  <si>
    <t>Jack Daniels Case</t>
  </si>
  <si>
    <t>Monte Alban</t>
  </si>
  <si>
    <t>Southern Comfort Case</t>
  </si>
  <si>
    <t>Stuart Scotch Whiskey</t>
  </si>
  <si>
    <t>Ten High Bourbon</t>
  </si>
  <si>
    <t>Cabo Wabo Silver</t>
  </si>
  <si>
    <t>Cazadores Anejo</t>
  </si>
  <si>
    <t>Don Julio White</t>
  </si>
  <si>
    <t>Juarez White</t>
  </si>
  <si>
    <t>Jose Quervo Black</t>
  </si>
  <si>
    <t>Jose Quervo Citrico</t>
  </si>
  <si>
    <t>Jose Quervo Oranjo</t>
  </si>
  <si>
    <t>Jose Quervo Tropina</t>
  </si>
  <si>
    <t>Matador</t>
  </si>
  <si>
    <t>Sauza Commermorativo</t>
  </si>
  <si>
    <t>Sauza Tres Generations</t>
  </si>
  <si>
    <t>Tarantula Azul</t>
  </si>
  <si>
    <t>Tequila Rose</t>
  </si>
  <si>
    <t>Barton Gin</t>
  </si>
  <si>
    <t>Inglenook Chardonnay</t>
  </si>
  <si>
    <t>Inglenook Merlot</t>
  </si>
  <si>
    <t>Inglenook White Zin</t>
  </si>
  <si>
    <t>Vendange Chardonnay</t>
  </si>
  <si>
    <t>Vendange White Zin</t>
  </si>
  <si>
    <t>Vendange Merlot</t>
  </si>
  <si>
    <t>Le Domaine Brut Case</t>
  </si>
  <si>
    <t>Dickens Energy</t>
  </si>
  <si>
    <t>Dickens Sugar Free</t>
  </si>
  <si>
    <t>Dickens Bag in a Box</t>
  </si>
  <si>
    <t>Mug Root Beer 3 Gallon</t>
  </si>
  <si>
    <t>Pineapple 2.5 Gallon</t>
  </si>
  <si>
    <t>Sweet &amp; Sour</t>
  </si>
  <si>
    <t>Blank_1</t>
  </si>
  <si>
    <t>Blank_2</t>
  </si>
  <si>
    <t>Blank_3</t>
  </si>
  <si>
    <t>Blank_4</t>
  </si>
  <si>
    <t>Blank_5</t>
  </si>
  <si>
    <t>Blank_6</t>
  </si>
  <si>
    <t>Blank_7</t>
  </si>
  <si>
    <t>Blank_8</t>
  </si>
  <si>
    <t>Blank_9</t>
  </si>
  <si>
    <t>Blank_10</t>
  </si>
  <si>
    <t>Bank_1</t>
  </si>
  <si>
    <t>Bank_2</t>
  </si>
  <si>
    <t>Bank_3</t>
  </si>
  <si>
    <t>Bank_4</t>
  </si>
  <si>
    <t>Bank_5</t>
  </si>
  <si>
    <t>Bank_6</t>
  </si>
  <si>
    <t>Bank_7</t>
  </si>
  <si>
    <t>Bank_8</t>
  </si>
  <si>
    <t>Bank_9</t>
  </si>
  <si>
    <t>Bank_10</t>
  </si>
  <si>
    <t>Month</t>
  </si>
  <si>
    <t>COGS</t>
  </si>
  <si>
    <t>Blank</t>
  </si>
  <si>
    <t>&lt;&lt; Please select the cell from the brown highlighted area where you want to paste data from COGS to here. then click this button.</t>
  </si>
  <si>
    <t>To Store monthly data please click here to transfer.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</si>
</sst>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0.0"/>
  </numFmts>
  <fonts count="34">
    <font>
      <sz val="11"/>
      <color theme="1"/>
      <name val="Calibri"/>
      <family val="2"/>
      <scheme val="minor"/>
    </font>
    <font>
      <sz val="10"/>
      <color theme="4" tint="-0.249977111117893"/>
      <name val="Space Grotesk"/>
      <family val="3"/>
    </font>
    <font>
      <sz val="12"/>
      <name val="Space Grotesk"/>
      <family val="3"/>
    </font>
    <font>
      <b/>
      <sz val="11"/>
      <color theme="0"/>
      <name val="Space Grotesk"/>
      <family val="3"/>
    </font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sz val="20"/>
      <name val="Arial"/>
      <family val="2"/>
    </font>
    <font>
      <b/>
      <sz val="12"/>
      <color theme="4"/>
      <name val="Space Grotesk"/>
      <family val="3"/>
    </font>
    <font>
      <sz val="20"/>
      <name val="Space Grotesk"/>
      <family val="3"/>
    </font>
    <font>
      <b/>
      <sz val="16"/>
      <color theme="4"/>
      <name val="Space Grotesk"/>
      <family val="3"/>
    </font>
    <font>
      <sz val="10"/>
      <name val="Space Grotesk"/>
      <family val="3"/>
    </font>
    <font>
      <sz val="14"/>
      <color theme="4" tint="-0.249977111117893"/>
      <name val="Space Grotesk"/>
      <family val="3"/>
    </font>
    <font>
      <sz val="11"/>
      <name val="Arial"/>
      <family val="2"/>
    </font>
    <font>
      <b/>
      <sz val="12"/>
      <color theme="4" tint="-0.249977111117893"/>
      <name val="Space Grotesk"/>
      <family val="3"/>
    </font>
    <font>
      <sz val="8"/>
      <color theme="4" tint="-0.249977111117893"/>
      <name val="Space Grotesk"/>
      <family val="3"/>
    </font>
    <font>
      <sz val="10"/>
      <color theme="4" tint="-0.249977111117893"/>
      <name val="Arial"/>
      <family val="2"/>
    </font>
    <font>
      <sz val="12"/>
      <color theme="4" tint="-0.249977111117893"/>
      <name val="Space Grotesk"/>
      <family val="3"/>
    </font>
    <font>
      <b/>
      <sz val="14"/>
      <color theme="4" tint="-0.249977111117893"/>
      <name val="Space Grotesk"/>
      <family val="3"/>
    </font>
    <font>
      <b/>
      <sz val="14"/>
      <color theme="4" tint="-0.249977111117893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Space Grotesk"/>
      <family val="3"/>
    </font>
    <font>
      <b/>
      <sz val="10"/>
      <name val="Space Grotesk"/>
      <family val="3"/>
    </font>
    <font>
      <b/>
      <sz val="10"/>
      <color theme="4" tint="-0.249977111117893"/>
      <name val="Space Grotesk"/>
      <family val="3"/>
    </font>
    <font>
      <sz val="16"/>
      <color theme="4"/>
      <name val="Space Grotesk"/>
      <family val="3"/>
    </font>
    <font>
      <sz val="16"/>
      <color theme="4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Space Grotesk"/>
      <family val="3"/>
    </font>
    <font>
      <sz val="8"/>
      <color rgb="FFFF0000"/>
      <name val="Space Grotesk"/>
      <family val="3"/>
    </font>
    <font>
      <sz val="10"/>
      <color theme="0"/>
      <name val="Space Grotesk"/>
      <family val="3"/>
    </font>
  </fonts>
  <fills count="7">
    <fill>
      <patternFill patternType="none"/>
    </fill>
    <fill>
      <patternFill patternType="gray125"/>
    </fill>
    <fill>
      <patternFill patternType="solid">
        <fgColor rgb="FF241C5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4"/>
      </bottom>
      <diagonal/>
    </border>
    <border>
      <left/>
      <right/>
      <top style="thin">
        <color rgb="FF00B0F0"/>
      </top>
      <bottom style="medium">
        <color rgb="FF00B0F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0" fontId="4" fillId="0" borderId="0"/>
    <xf numFmtId="44" fontId="6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98">
    <xf numFmtId="0" fontId="0" fillId="0" borderId="0" xfId="0"/>
    <xf numFmtId="0" fontId="5" fillId="0" borderId="0" xfId="1" applyFont="1"/>
    <xf numFmtId="44" fontId="0" fillId="0" borderId="0" xfId="2" applyFont="1"/>
    <xf numFmtId="0" fontId="7" fillId="0" borderId="0" xfId="1" applyFont="1"/>
    <xf numFmtId="49" fontId="8" fillId="0" borderId="0" xfId="2" applyNumberFormat="1" applyFont="1" applyAlignment="1"/>
    <xf numFmtId="0" fontId="4" fillId="0" borderId="0" xfId="1"/>
    <xf numFmtId="0" fontId="4" fillId="0" borderId="0" xfId="1" applyAlignment="1">
      <alignment horizontal="center"/>
    </xf>
    <xf numFmtId="0" fontId="9" fillId="4" borderId="0" xfId="1" applyFont="1" applyFill="1"/>
    <xf numFmtId="44" fontId="1" fillId="3" borderId="0" xfId="2" applyFont="1" applyFill="1" applyBorder="1"/>
    <xf numFmtId="49" fontId="10" fillId="0" borderId="0" xfId="2" applyNumberFormat="1" applyFont="1" applyAlignment="1">
      <alignment horizontal="center"/>
    </xf>
    <xf numFmtId="0" fontId="12" fillId="0" borderId="0" xfId="1" applyFont="1"/>
    <xf numFmtId="0" fontId="9" fillId="4" borderId="0" xfId="1" applyFont="1" applyFill="1" applyAlignment="1">
      <alignment wrapText="1"/>
    </xf>
    <xf numFmtId="0" fontId="2" fillId="4" borderId="0" xfId="1" applyFont="1" applyFill="1"/>
    <xf numFmtId="44" fontId="13" fillId="3" borderId="0" xfId="2" applyFont="1" applyFill="1" applyBorder="1"/>
    <xf numFmtId="44" fontId="12" fillId="0" borderId="0" xfId="2" applyFont="1"/>
    <xf numFmtId="0" fontId="12" fillId="0" borderId="0" xfId="1" applyFont="1" applyAlignment="1">
      <alignment horizontal="center"/>
    </xf>
    <xf numFmtId="0" fontId="2" fillId="0" borderId="0" xfId="1" applyFont="1"/>
    <xf numFmtId="0" fontId="3" fillId="2" borderId="1" xfId="1" applyFont="1" applyFill="1" applyBorder="1" applyAlignment="1" applyProtection="1">
      <alignment wrapText="1" readingOrder="1"/>
      <protection hidden="1"/>
    </xf>
    <xf numFmtId="0" fontId="14" fillId="0" borderId="0" xfId="1" applyFont="1"/>
    <xf numFmtId="0" fontId="15" fillId="3" borderId="0" xfId="1" applyFont="1" applyFill="1"/>
    <xf numFmtId="44" fontId="16" fillId="3" borderId="0" xfId="2" applyFont="1" applyFill="1" applyBorder="1" applyAlignment="1">
      <alignment horizontal="center"/>
    </xf>
    <xf numFmtId="0" fontId="16" fillId="3" borderId="0" xfId="1" applyFont="1" applyFill="1" applyAlignment="1">
      <alignment horizontal="center"/>
    </xf>
    <xf numFmtId="0" fontId="1" fillId="3" borderId="0" xfId="1" applyFont="1" applyFill="1"/>
    <xf numFmtId="0" fontId="17" fillId="3" borderId="0" xfId="1" applyFont="1" applyFill="1"/>
    <xf numFmtId="0" fontId="18" fillId="0" borderId="0" xfId="1" applyFont="1"/>
    <xf numFmtId="44" fontId="1" fillId="0" borderId="0" xfId="2" applyFont="1" applyBorder="1"/>
    <xf numFmtId="0" fontId="1" fillId="0" borderId="0" xfId="1" applyFont="1" applyAlignment="1">
      <alignment horizontal="center"/>
    </xf>
    <xf numFmtId="0" fontId="1" fillId="0" borderId="0" xfId="1" applyFont="1"/>
    <xf numFmtId="0" fontId="17" fillId="0" borderId="0" xfId="1" applyFont="1"/>
    <xf numFmtId="0" fontId="18" fillId="3" borderId="0" xfId="1" applyFont="1" applyFill="1"/>
    <xf numFmtId="0" fontId="1" fillId="3" borderId="0" xfId="1" applyFont="1" applyFill="1" applyAlignment="1">
      <alignment horizontal="center"/>
    </xf>
    <xf numFmtId="0" fontId="19" fillId="0" borderId="3" xfId="1" applyFont="1" applyBorder="1"/>
    <xf numFmtId="44" fontId="19" fillId="0" borderId="3" xfId="2" applyFont="1" applyBorder="1"/>
    <xf numFmtId="0" fontId="19" fillId="0" borderId="3" xfId="1" applyFont="1" applyBorder="1" applyAlignment="1">
      <alignment horizontal="center"/>
    </xf>
    <xf numFmtId="0" fontId="20" fillId="0" borderId="3" xfId="1" applyFont="1" applyBorder="1"/>
    <xf numFmtId="0" fontId="21" fillId="0" borderId="0" xfId="1" applyFont="1"/>
    <xf numFmtId="0" fontId="22" fillId="0" borderId="0" xfId="1" applyFont="1"/>
    <xf numFmtId="44" fontId="21" fillId="0" borderId="0" xfId="2" applyFont="1"/>
    <xf numFmtId="0" fontId="21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4" fillId="0" borderId="0" xfId="1" applyFont="1" applyAlignment="1">
      <alignment horizontal="left" vertical="center"/>
    </xf>
    <xf numFmtId="0" fontId="25" fillId="0" borderId="0" xfId="1" applyFont="1" applyAlignment="1">
      <alignment horizontal="center"/>
    </xf>
    <xf numFmtId="0" fontId="3" fillId="2" borderId="4" xfId="1" applyFont="1" applyFill="1" applyBorder="1" applyAlignment="1" applyProtection="1">
      <alignment wrapText="1" readingOrder="1"/>
      <protection hidden="1"/>
    </xf>
    <xf numFmtId="0" fontId="26" fillId="3" borderId="0" xfId="1" applyFont="1" applyFill="1" applyAlignment="1">
      <alignment horizontal="center"/>
    </xf>
    <xf numFmtId="1" fontId="1" fillId="4" borderId="0" xfId="1" applyNumberFormat="1" applyFont="1" applyFill="1" applyAlignment="1">
      <alignment horizontal="center"/>
    </xf>
    <xf numFmtId="164" fontId="26" fillId="0" borderId="0" xfId="1" applyNumberFormat="1" applyFont="1" applyAlignment="1">
      <alignment horizontal="center"/>
    </xf>
    <xf numFmtId="164" fontId="1" fillId="3" borderId="0" xfId="1" applyNumberFormat="1" applyFont="1" applyFill="1"/>
    <xf numFmtId="164" fontId="26" fillId="3" borderId="0" xfId="1" applyNumberFormat="1" applyFont="1" applyFill="1" applyAlignment="1">
      <alignment horizontal="center"/>
    </xf>
    <xf numFmtId="164" fontId="1" fillId="0" borderId="0" xfId="1" applyNumberFormat="1" applyFont="1"/>
    <xf numFmtId="0" fontId="11" fillId="0" borderId="3" xfId="1" applyFont="1" applyBorder="1"/>
    <xf numFmtId="164" fontId="11" fillId="0" borderId="3" xfId="1" applyNumberFormat="1" applyFont="1" applyBorder="1"/>
    <xf numFmtId="0" fontId="27" fillId="0" borderId="3" xfId="1" applyFont="1" applyBorder="1"/>
    <xf numFmtId="164" fontId="11" fillId="0" borderId="3" xfId="1" applyNumberFormat="1" applyFont="1" applyBorder="1" applyAlignment="1">
      <alignment horizontal="center"/>
    </xf>
    <xf numFmtId="0" fontId="27" fillId="0" borderId="3" xfId="1" applyFont="1" applyBorder="1" applyAlignment="1">
      <alignment horizontal="center"/>
    </xf>
    <xf numFmtId="1" fontId="27" fillId="4" borderId="3" xfId="1" applyNumberFormat="1" applyFont="1" applyFill="1" applyBorder="1" applyAlignment="1">
      <alignment horizontal="center"/>
    </xf>
    <xf numFmtId="0" fontId="28" fillId="0" borderId="0" xfId="1" applyFont="1"/>
    <xf numFmtId="2" fontId="10" fillId="0" borderId="0" xfId="2" applyNumberFormat="1" applyFont="1" applyAlignment="1">
      <alignment horizontal="center"/>
    </xf>
    <xf numFmtId="2" fontId="12" fillId="4" borderId="0" xfId="1" applyNumberFormat="1" applyFont="1" applyFill="1" applyAlignment="1">
      <alignment horizontal="center"/>
    </xf>
    <xf numFmtId="2" fontId="12" fillId="0" borderId="0" xfId="1" applyNumberFormat="1" applyFont="1" applyAlignment="1">
      <alignment horizontal="center"/>
    </xf>
    <xf numFmtId="2" fontId="16" fillId="3" borderId="0" xfId="1" applyNumberFormat="1" applyFont="1" applyFill="1" applyAlignment="1">
      <alignment horizontal="center"/>
    </xf>
    <xf numFmtId="2" fontId="1" fillId="0" borderId="0" xfId="1" applyNumberFormat="1" applyFont="1" applyAlignment="1">
      <alignment horizontal="center"/>
    </xf>
    <xf numFmtId="2" fontId="1" fillId="3" borderId="0" xfId="1" applyNumberFormat="1" applyFont="1" applyFill="1" applyAlignment="1">
      <alignment horizontal="center"/>
    </xf>
    <xf numFmtId="2" fontId="19" fillId="0" borderId="3" xfId="1" applyNumberFormat="1" applyFont="1" applyBorder="1" applyAlignment="1">
      <alignment horizontal="center"/>
    </xf>
    <xf numFmtId="2" fontId="4" fillId="0" borderId="0" xfId="1" applyNumberFormat="1" applyAlignment="1">
      <alignment horizontal="center"/>
    </xf>
    <xf numFmtId="2" fontId="21" fillId="0" borderId="0" xfId="1" applyNumberFormat="1" applyFont="1" applyAlignment="1">
      <alignment horizontal="center"/>
    </xf>
    <xf numFmtId="2" fontId="8" fillId="0" borderId="0" xfId="2" applyNumberFormat="1" applyFont="1" applyAlignment="1">
      <alignment horizontal="center"/>
    </xf>
    <xf numFmtId="2" fontId="3" fillId="2" borderId="1" xfId="1" applyNumberFormat="1" applyFont="1" applyFill="1" applyBorder="1" applyAlignment="1" applyProtection="1">
      <alignment horizontal="center" wrapText="1" readingOrder="1"/>
      <protection hidden="1"/>
    </xf>
    <xf numFmtId="2" fontId="19" fillId="0" borderId="3" xfId="2" applyNumberFormat="1" applyFont="1" applyBorder="1" applyAlignment="1">
      <alignment horizontal="center"/>
    </xf>
    <xf numFmtId="2" fontId="1" fillId="3" borderId="0" xfId="2" applyNumberFormat="1" applyFont="1" applyFill="1" applyBorder="1" applyAlignment="1">
      <alignment horizontal="center"/>
    </xf>
    <xf numFmtId="10" fontId="4" fillId="0" borderId="0" xfId="1" applyNumberFormat="1" applyAlignment="1">
      <alignment horizontal="center"/>
    </xf>
    <xf numFmtId="10" fontId="3" fillId="2" borderId="2" xfId="1" applyNumberFormat="1" applyFont="1" applyFill="1" applyBorder="1" applyAlignment="1" applyProtection="1">
      <alignment horizontal="center" wrapText="1" readingOrder="1"/>
      <protection hidden="1"/>
    </xf>
    <xf numFmtId="10" fontId="17" fillId="3" borderId="0" xfId="1" applyNumberFormat="1" applyFont="1" applyFill="1" applyAlignment="1">
      <alignment horizontal="center"/>
    </xf>
    <xf numFmtId="10" fontId="17" fillId="0" borderId="0" xfId="1" applyNumberFormat="1" applyFont="1" applyAlignment="1">
      <alignment horizontal="center"/>
    </xf>
    <xf numFmtId="10" fontId="20" fillId="0" borderId="3" xfId="1" applyNumberFormat="1" applyFont="1" applyBorder="1" applyAlignment="1">
      <alignment horizontal="center"/>
    </xf>
    <xf numFmtId="10" fontId="21" fillId="0" borderId="0" xfId="1" applyNumberFormat="1" applyFont="1" applyAlignment="1">
      <alignment horizontal="center"/>
    </xf>
    <xf numFmtId="44" fontId="4" fillId="0" borderId="0" xfId="3" applyFont="1" applyAlignment="1">
      <alignment horizontal="center"/>
    </xf>
    <xf numFmtId="44" fontId="3" fillId="2" borderId="1" xfId="3" applyFont="1" applyFill="1" applyBorder="1" applyAlignment="1" applyProtection="1">
      <alignment horizontal="center" wrapText="1" readingOrder="1"/>
      <protection hidden="1"/>
    </xf>
    <xf numFmtId="44" fontId="3" fillId="2" borderId="2" xfId="3" applyFont="1" applyFill="1" applyBorder="1" applyAlignment="1" applyProtection="1">
      <alignment horizontal="center" wrapText="1" readingOrder="1"/>
      <protection hidden="1"/>
    </xf>
    <xf numFmtId="44" fontId="17" fillId="3" borderId="0" xfId="3" applyFont="1" applyFill="1" applyAlignment="1">
      <alignment horizontal="center"/>
    </xf>
    <xf numFmtId="44" fontId="17" fillId="0" borderId="0" xfId="3" applyFont="1" applyAlignment="1">
      <alignment horizontal="center"/>
    </xf>
    <xf numFmtId="44" fontId="20" fillId="0" borderId="3" xfId="3" applyFont="1" applyBorder="1" applyAlignment="1">
      <alignment horizontal="center"/>
    </xf>
    <xf numFmtId="44" fontId="21" fillId="0" borderId="0" xfId="3" applyFont="1" applyAlignment="1">
      <alignment horizontal="center"/>
    </xf>
    <xf numFmtId="0" fontId="4" fillId="0" borderId="0" xfId="1" applyNumberFormat="1" applyAlignment="1">
      <alignment horizontal="center"/>
    </xf>
    <xf numFmtId="0" fontId="12" fillId="0" borderId="0" xfId="1" applyNumberFormat="1" applyFont="1" applyAlignment="1">
      <alignment horizontal="center"/>
    </xf>
    <xf numFmtId="0" fontId="3" fillId="2" borderId="1" xfId="1" applyNumberFormat="1" applyFont="1" applyFill="1" applyBorder="1" applyAlignment="1" applyProtection="1">
      <alignment horizontal="center" wrapText="1" readingOrder="1"/>
      <protection hidden="1"/>
    </xf>
    <xf numFmtId="0" fontId="1" fillId="5" borderId="0" xfId="1" applyNumberFormat="1" applyFont="1" applyFill="1" applyAlignment="1">
      <alignment horizontal="center"/>
    </xf>
    <xf numFmtId="0" fontId="19" fillId="5" borderId="3" xfId="1" applyNumberFormat="1" applyFont="1" applyFill="1" applyBorder="1" applyAlignment="1">
      <alignment horizontal="center"/>
    </xf>
    <xf numFmtId="0" fontId="21" fillId="0" borderId="0" xfId="1" applyNumberFormat="1" applyFont="1" applyAlignment="1">
      <alignment horizontal="center"/>
    </xf>
    <xf numFmtId="44" fontId="19" fillId="0" borderId="3" xfId="1" applyNumberFormat="1" applyFont="1" applyBorder="1" applyAlignment="1">
      <alignment horizontal="center"/>
    </xf>
    <xf numFmtId="44" fontId="1" fillId="0" borderId="0" xfId="3" applyFont="1"/>
    <xf numFmtId="44" fontId="1" fillId="3" borderId="0" xfId="3" applyFont="1" applyFill="1"/>
    <xf numFmtId="164" fontId="1" fillId="6" borderId="0" xfId="1" applyNumberFormat="1" applyFont="1" applyFill="1"/>
    <xf numFmtId="0" fontId="1" fillId="6" borderId="0" xfId="1" applyFont="1" applyFill="1"/>
    <xf numFmtId="44" fontId="32" fillId="0" borderId="0" xfId="2" applyFont="1"/>
    <xf numFmtId="164" fontId="33" fillId="0" borderId="0" xfId="1" applyNumberFormat="1" applyFont="1"/>
    <xf numFmtId="44" fontId="33" fillId="0" borderId="0" xfId="3" applyFont="1"/>
    <xf numFmtId="49" fontId="11" fillId="4" borderId="0" xfId="2" applyNumberFormat="1" applyFont="1" applyFill="1" applyBorder="1" applyAlignment="1">
      <alignment horizontal="center" vertical="center"/>
    </xf>
    <xf numFmtId="0" fontId="31" fillId="0" borderId="5" xfId="1" applyFont="1" applyBorder="1" applyAlignment="1">
      <alignment horizontal="left" vertical="center"/>
    </xf>
  </cellXfs>
  <cellStyles count="4">
    <cellStyle name="Currency" xfId="3" builtinId="4"/>
    <cellStyle name="Currency 2" xfId="2" xr:uid="{0FB14039-0727-45DF-8288-30EA3B5BF2ED}"/>
    <cellStyle name="Normal" xfId="0" builtinId="0"/>
    <cellStyle name="Normal 2" xfId="1" xr:uid="{653E1359-B9E0-46D2-8534-C74630BEE473}"/>
  </cellStyles>
  <dxfs count="2">
    <dxf>
      <font>
        <b/>
        <color theme="1"/>
      </font>
      <border>
        <bottom style="thin">
          <color theme="7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licerStyleDark4 2" pivot="0" table="0" count="10" xr9:uid="{5E0B6464-814B-4ECA-8897-BD6DBC72BCDE}">
      <tableStyleElement type="wholeTable" dxfId="1"/>
      <tableStyleElement type="headerRow" dxfId="0"/>
    </tableStyle>
  </tableStyles>
  <colors>
    <mruColors>
      <color rgb="FF241C5C"/>
      <color rgb="FF786ADE"/>
      <color rgb="FF45DF84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7" tint="-0.249977111117893"/>
          </font>
          <fill>
            <patternFill patternType="solid">
              <fgColor theme="7" tint="0.59999389629810485"/>
              <bgColor theme="7" tint="0.59999389629810485"/>
            </patternFill>
          </fill>
          <border>
            <left style="thin">
              <color theme="7" tint="0.59999389629810485"/>
            </left>
            <right style="thin">
              <color theme="7" tint="0.59999389629810485"/>
            </right>
            <top style="thin">
              <color theme="7" tint="0.59999389629810485"/>
            </top>
            <bottom style="thin">
              <color theme="7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7"/>
              <bgColor theme="7"/>
            </patternFill>
          </fill>
          <border>
            <left style="thin">
              <color theme="7"/>
            </left>
            <right style="thin">
              <color theme="7"/>
            </right>
            <top style="thin">
              <color theme="7"/>
            </top>
            <bottom style="thin">
              <color theme="7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4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Set Par Level - Sample'!B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21</xdr:col>
      <xdr:colOff>670560</xdr:colOff>
      <xdr:row>1</xdr:row>
      <xdr:rowOff>1254252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0" y="228600"/>
          <a:ext cx="23782020" cy="1216152"/>
        </a:xfrm>
        <a:prstGeom prst="rect">
          <a:avLst/>
        </a:prstGeom>
        <a:gradFill>
          <a:gsLst>
            <a:gs pos="43000">
              <a:srgbClr val="241C5C"/>
            </a:gs>
            <a:gs pos="100000">
              <a:srgbClr val="3399FF"/>
            </a:gs>
          </a:gsLst>
          <a:lin ang="108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198120</xdr:colOff>
      <xdr:row>1</xdr:row>
      <xdr:rowOff>335280</xdr:rowOff>
    </xdr:from>
    <xdr:to>
      <xdr:col>21</xdr:col>
      <xdr:colOff>415464</xdr:colOff>
      <xdr:row>1</xdr:row>
      <xdr:rowOff>967328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pSpPr/>
      </xdr:nvGrpSpPr>
      <xdr:grpSpPr>
        <a:xfrm>
          <a:off x="198120" y="535305"/>
          <a:ext cx="22867794" cy="632048"/>
          <a:chOff x="497742" y="572433"/>
          <a:chExt cx="23328804" cy="632048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1310195" y="572433"/>
            <a:ext cx="2516351" cy="628830"/>
          </a:xfrm>
          <a:prstGeom prst="rect">
            <a:avLst/>
          </a:prstGeom>
        </xdr:spPr>
      </xdr:pic>
      <xdr:sp macro="" textlink="">
        <xdr:nvSpPr>
          <xdr:cNvPr id="5" name="TextBox 33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 txBox="1"/>
        </xdr:nvSpPr>
        <xdr:spPr>
          <a:xfrm>
            <a:off x="497742" y="645416"/>
            <a:ext cx="5020670" cy="559065"/>
          </a:xfrm>
          <a:prstGeom prst="rect">
            <a:avLst/>
          </a:prstGeom>
          <a:noFill/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800" b="1">
                <a:solidFill>
                  <a:schemeClr val="bg1"/>
                </a:solidFill>
                <a:latin typeface="Space Grotesk" pitchFamily="50" charset="0"/>
                <a:cs typeface="Space Grotesk" pitchFamily="50" charset="0"/>
              </a:rPr>
              <a:t>Inventory Master Worksheet</a:t>
            </a:r>
          </a:p>
        </xdr:txBody>
      </xdr:sp>
    </xdr:grpSp>
    <xdr:clientData/>
  </xdr:twoCellAnchor>
  <xdr:twoCellAnchor>
    <xdr:from>
      <xdr:col>9</xdr:col>
      <xdr:colOff>1009816</xdr:colOff>
      <xdr:row>5</xdr:row>
      <xdr:rowOff>151076</xdr:rowOff>
    </xdr:from>
    <xdr:to>
      <xdr:col>11</xdr:col>
      <xdr:colOff>333955</xdr:colOff>
      <xdr:row>6</xdr:row>
      <xdr:rowOff>159028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870A60-F476-B9A1-0628-039E67FA4EE6}"/>
            </a:ext>
          </a:extLst>
        </xdr:cNvPr>
        <xdr:cNvSpPr/>
      </xdr:nvSpPr>
      <xdr:spPr>
        <a:xfrm>
          <a:off x="14837134" y="2456954"/>
          <a:ext cx="1399430" cy="326004"/>
        </a:xfrm>
        <a:prstGeom prst="round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Copy</a:t>
          </a:r>
          <a:r>
            <a:rPr lang="en-US" sz="1100" baseline="0"/>
            <a:t> data to....</a:t>
          </a:r>
          <a:endParaRPr lang="en-US" sz="1100"/>
        </a:p>
      </xdr:txBody>
    </xdr:sp>
    <xdr:clientData/>
  </xdr:twoCellAnchor>
  <xdr:twoCellAnchor>
    <xdr:from>
      <xdr:col>3</xdr:col>
      <xdr:colOff>55658</xdr:colOff>
      <xdr:row>5</xdr:row>
      <xdr:rowOff>23855</xdr:rowOff>
    </xdr:from>
    <xdr:to>
      <xdr:col>4</xdr:col>
      <xdr:colOff>294198</xdr:colOff>
      <xdr:row>6</xdr:row>
      <xdr:rowOff>15903</xdr:rowOff>
    </xdr:to>
    <xdr:sp macro="[0]!Store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459E2894-06C5-E1B5-FDAD-DED361F5F3B5}"/>
            </a:ext>
          </a:extLst>
        </xdr:cNvPr>
        <xdr:cNvSpPr/>
      </xdr:nvSpPr>
      <xdr:spPr>
        <a:xfrm>
          <a:off x="5224006" y="2329733"/>
          <a:ext cx="1463041" cy="310100"/>
        </a:xfrm>
        <a:prstGeom prst="round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Store Monthly</a:t>
          </a:r>
          <a:r>
            <a:rPr lang="en-US" sz="1100" baseline="0"/>
            <a:t> Data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60960</xdr:rowOff>
    </xdr:from>
    <xdr:to>
      <xdr:col>18</xdr:col>
      <xdr:colOff>15903</xdr:colOff>
      <xdr:row>6</xdr:row>
      <xdr:rowOff>20806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0" y="251791"/>
          <a:ext cx="19766943" cy="1216152"/>
        </a:xfrm>
        <a:prstGeom prst="rect">
          <a:avLst/>
        </a:prstGeom>
        <a:gradFill>
          <a:gsLst>
            <a:gs pos="43000">
              <a:srgbClr val="241C5C"/>
            </a:gs>
            <a:gs pos="100000">
              <a:srgbClr val="3399FF"/>
            </a:gs>
          </a:gsLst>
          <a:lin ang="108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155094</xdr:colOff>
      <xdr:row>8</xdr:row>
      <xdr:rowOff>377355</xdr:rowOff>
    </xdr:from>
    <xdr:to>
      <xdr:col>17</xdr:col>
      <xdr:colOff>280956</xdr:colOff>
      <xdr:row>8</xdr:row>
      <xdr:rowOff>377355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628" y="2913821"/>
          <a:ext cx="3497215" cy="0"/>
        </a:xfrm>
        <a:prstGeom prst="rect">
          <a:avLst/>
        </a:prstGeom>
      </xdr:spPr>
    </xdr:pic>
    <xdr:clientData/>
  </xdr:twoCellAnchor>
  <xdr:twoCellAnchor>
    <xdr:from>
      <xdr:col>0</xdr:col>
      <xdr:colOff>143123</xdr:colOff>
      <xdr:row>2</xdr:row>
      <xdr:rowOff>127220</xdr:rowOff>
    </xdr:from>
    <xdr:to>
      <xdr:col>33</xdr:col>
      <xdr:colOff>50366</xdr:colOff>
      <xdr:row>5</xdr:row>
      <xdr:rowOff>115213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906BC877-EF48-471D-A84C-97D5A90F5761}"/>
            </a:ext>
          </a:extLst>
        </xdr:cNvPr>
        <xdr:cNvGrpSpPr/>
      </xdr:nvGrpSpPr>
      <xdr:grpSpPr>
        <a:xfrm>
          <a:off x="143123" y="536795"/>
          <a:ext cx="26986818" cy="645218"/>
          <a:chOff x="497742" y="572433"/>
          <a:chExt cx="23328804" cy="632048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1C484A19-5C94-E5B5-8733-0E1E26D2BD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1310195" y="572433"/>
            <a:ext cx="2516351" cy="628830"/>
          </a:xfrm>
          <a:prstGeom prst="rect">
            <a:avLst/>
          </a:prstGeom>
        </xdr:spPr>
      </xdr:pic>
      <xdr:sp macro="" textlink="">
        <xdr:nvSpPr>
          <xdr:cNvPr id="9" name="TextBox 33">
            <a:extLst>
              <a:ext uri="{FF2B5EF4-FFF2-40B4-BE49-F238E27FC236}">
                <a16:creationId xmlns:a16="http://schemas.microsoft.com/office/drawing/2014/main" id="{2E2B82A5-6A0D-495A-47EC-55476C32AB9E}"/>
              </a:ext>
            </a:extLst>
          </xdr:cNvPr>
          <xdr:cNvSpPr txBox="1"/>
        </xdr:nvSpPr>
        <xdr:spPr>
          <a:xfrm>
            <a:off x="497742" y="645416"/>
            <a:ext cx="5020670" cy="559065"/>
          </a:xfrm>
          <a:prstGeom prst="rect">
            <a:avLst/>
          </a:prstGeom>
          <a:noFill/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800" b="1">
                <a:solidFill>
                  <a:schemeClr val="bg1"/>
                </a:solidFill>
                <a:latin typeface="Space Grotesk" pitchFamily="50" charset="0"/>
                <a:cs typeface="Space Grotesk" pitchFamily="50" charset="0"/>
              </a:rPr>
              <a:t>Par</a:t>
            </a:r>
            <a:r>
              <a:rPr lang="en-US" sz="1800" b="1" baseline="0">
                <a:solidFill>
                  <a:schemeClr val="bg1"/>
                </a:solidFill>
                <a:latin typeface="Space Grotesk" pitchFamily="50" charset="0"/>
                <a:cs typeface="Space Grotesk" pitchFamily="50" charset="0"/>
              </a:rPr>
              <a:t> Inventory Level</a:t>
            </a:r>
            <a:endParaRPr lang="en-US" sz="1800" b="1">
              <a:solidFill>
                <a:schemeClr val="bg1"/>
              </a:solidFill>
              <a:latin typeface="Space Grotesk" pitchFamily="50" charset="0"/>
              <a:cs typeface="Space Grotesk" pitchFamily="50" charset="0"/>
            </a:endParaRPr>
          </a:p>
        </xdr:txBody>
      </xdr:sp>
    </xdr:grpSp>
    <xdr:clientData/>
  </xdr:twoCellAnchor>
  <xdr:twoCellAnchor>
    <xdr:from>
      <xdr:col>14</xdr:col>
      <xdr:colOff>1041621</xdr:colOff>
      <xdr:row>2</xdr:row>
      <xdr:rowOff>119269</xdr:rowOff>
    </xdr:from>
    <xdr:to>
      <xdr:col>17</xdr:col>
      <xdr:colOff>292433</xdr:colOff>
      <xdr:row>5</xdr:row>
      <xdr:rowOff>104044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C0141EA-E64D-4E4B-A13F-8C7DB4D13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22372" y="524786"/>
          <a:ext cx="2622165" cy="628830"/>
        </a:xfrm>
        <a:prstGeom prst="rect">
          <a:avLst/>
        </a:prstGeom>
      </xdr:spPr>
    </xdr:pic>
    <xdr:clientData/>
  </xdr:twoCellAnchor>
  <xdr:twoCellAnchor>
    <xdr:from>
      <xdr:col>0</xdr:col>
      <xdr:colOff>55657</xdr:colOff>
      <xdr:row>6</xdr:row>
      <xdr:rowOff>71564</xdr:rowOff>
    </xdr:from>
    <xdr:to>
      <xdr:col>0</xdr:col>
      <xdr:colOff>2973786</xdr:colOff>
      <xdr:row>6</xdr:row>
      <xdr:rowOff>397568</xdr:rowOff>
    </xdr:to>
    <xdr:sp macro="[0]!CopyPaste" textlink="">
      <xdr:nvSpPr>
        <xdr:cNvPr id="12" name="Rectangle: Rounded Corners 11">
          <a:extLst>
            <a:ext uri="{FF2B5EF4-FFF2-40B4-BE49-F238E27FC236}">
              <a16:creationId xmlns:a16="http://schemas.microsoft.com/office/drawing/2014/main" id="{8F7E29F1-2D01-41A9-8B6D-EF3116FCF5B5}"/>
            </a:ext>
          </a:extLst>
        </xdr:cNvPr>
        <xdr:cNvSpPr/>
      </xdr:nvSpPr>
      <xdr:spPr>
        <a:xfrm>
          <a:off x="55657" y="1518701"/>
          <a:ext cx="2918129" cy="326004"/>
        </a:xfrm>
        <a:prstGeom prst="round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Pull Data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stomer%20lifecycle%20value%20calculato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Lifecycle Value"/>
      <sheetName val="List"/>
      <sheetName val="Customer lifecycle value calcul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B0B0-74D5-4A2F-907C-0550952C3836}">
  <sheetPr codeName="Sheet1">
    <tabColor rgb="FFFFFF00"/>
  </sheetPr>
  <dimension ref="A2:V445"/>
  <sheetViews>
    <sheetView showGridLines="0"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G13" sqref="G13"/>
    </sheetView>
  </sheetViews>
  <sheetFormatPr defaultColWidth="8.7109375" defaultRowHeight="15.75"/>
  <cols>
    <col min="1" max="1" width="39.140625" style="1" customWidth="1"/>
    <col min="2" max="2" width="16.140625" style="2" customWidth="1"/>
    <col min="3" max="3" width="17" style="6" customWidth="1"/>
    <col min="4" max="4" width="17.140625" style="2" customWidth="1"/>
    <col min="5" max="5" width="19.7109375" style="6" customWidth="1"/>
    <col min="6" max="6" width="16.7109375" style="2" customWidth="1"/>
    <col min="7" max="7" width="27.42578125" style="2" customWidth="1"/>
    <col min="8" max="8" width="18.7109375" style="63" customWidth="1"/>
    <col min="9" max="9" width="21.28515625" style="2" customWidth="1"/>
    <col min="10" max="10" width="18.42578125" style="2" customWidth="1"/>
    <col min="11" max="11" width="10.5703125" style="82" customWidth="1"/>
    <col min="12" max="12" width="10.42578125" style="5" customWidth="1"/>
    <col min="13" max="13" width="10" style="5" customWidth="1"/>
    <col min="14" max="14" width="13.140625" style="75" customWidth="1"/>
    <col min="15" max="15" width="15.7109375" style="75" customWidth="1"/>
    <col min="16" max="16" width="17" style="75" customWidth="1"/>
    <col min="17" max="17" width="14" style="75" customWidth="1"/>
    <col min="18" max="18" width="8.7109375" style="75"/>
    <col min="19" max="19" width="9.28515625" style="69" customWidth="1"/>
    <col min="20" max="20" width="10.42578125" style="75" customWidth="1"/>
    <col min="21" max="21" width="8.7109375" style="75" customWidth="1"/>
    <col min="22" max="22" width="10.140625" style="69" customWidth="1"/>
    <col min="23" max="23" width="3.5703125" style="5" customWidth="1"/>
    <col min="24" max="16384" width="8.7109375" style="5"/>
  </cols>
  <sheetData>
    <row r="2" spans="1:22" ht="99.2" customHeight="1">
      <c r="C2" s="3"/>
      <c r="D2" s="4"/>
      <c r="E2" s="4"/>
      <c r="F2" s="4"/>
      <c r="H2" s="65"/>
      <c r="I2" s="4"/>
      <c r="J2" s="4"/>
    </row>
    <row r="3" spans="1:22" ht="13.9" customHeight="1">
      <c r="D3" s="4"/>
      <c r="E3" s="4"/>
      <c r="F3" s="4"/>
      <c r="G3" s="4"/>
      <c r="H3" s="65"/>
      <c r="I3" s="4"/>
      <c r="J3" s="4"/>
    </row>
    <row r="4" spans="1:22" ht="25.15" customHeight="1">
      <c r="A4" s="7"/>
      <c r="B4" s="8" t="s">
        <v>3</v>
      </c>
      <c r="C4" s="8">
        <f>J442</f>
        <v>10304.4514</v>
      </c>
      <c r="D4" s="9"/>
      <c r="E4" s="96" t="s">
        <v>4</v>
      </c>
      <c r="F4" s="96"/>
      <c r="G4" s="96"/>
      <c r="H4" s="96"/>
      <c r="I4" s="96"/>
      <c r="J4" s="9"/>
      <c r="K4" s="83"/>
      <c r="L4" s="10"/>
    </row>
    <row r="5" spans="1:22" ht="28.15" customHeight="1">
      <c r="A5" s="11" t="s">
        <v>5</v>
      </c>
      <c r="B5" s="8" t="s">
        <v>6</v>
      </c>
      <c r="C5" s="8">
        <f>G6</f>
        <v>1454.5</v>
      </c>
      <c r="D5" s="9"/>
      <c r="E5" s="9"/>
      <c r="F5" s="9"/>
      <c r="G5" s="9"/>
      <c r="H5" s="56"/>
      <c r="I5" s="9"/>
      <c r="J5" s="9"/>
      <c r="K5" s="83"/>
      <c r="L5" s="10"/>
    </row>
    <row r="6" spans="1:22" ht="25.15" customHeight="1">
      <c r="A6" s="12"/>
      <c r="B6" s="13" t="s">
        <v>7</v>
      </c>
      <c r="C6" s="13">
        <f>C4-C5</f>
        <v>8849.9513999999999</v>
      </c>
      <c r="D6" s="14"/>
      <c r="E6" s="15"/>
      <c r="F6" s="8" t="s">
        <v>8</v>
      </c>
      <c r="G6" s="8">
        <v>1454.5</v>
      </c>
      <c r="H6" s="57"/>
      <c r="I6" s="14"/>
      <c r="J6"/>
      <c r="K6"/>
      <c r="L6"/>
    </row>
    <row r="7" spans="1:22" ht="17.45" customHeight="1">
      <c r="A7" s="16"/>
      <c r="B7" s="14"/>
      <c r="C7" s="15"/>
      <c r="D7" s="93" t="s">
        <v>406</v>
      </c>
      <c r="E7" s="15"/>
      <c r="F7" s="14"/>
      <c r="G7" s="14"/>
      <c r="H7" s="58"/>
      <c r="I7" s="14"/>
      <c r="J7"/>
      <c r="K7"/>
      <c r="L7"/>
    </row>
    <row r="8" spans="1:22" s="18" customFormat="1" ht="34.9" customHeight="1">
      <c r="A8" s="17" t="s">
        <v>26</v>
      </c>
      <c r="B8" s="17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7" t="s">
        <v>14</v>
      </c>
      <c r="H8" s="66" t="s">
        <v>15</v>
      </c>
      <c r="I8" s="17" t="s">
        <v>16</v>
      </c>
      <c r="J8" s="17" t="s">
        <v>17</v>
      </c>
      <c r="K8" s="84" t="s">
        <v>18</v>
      </c>
      <c r="L8" s="17"/>
      <c r="M8" s="17"/>
      <c r="N8" s="76" t="s">
        <v>19</v>
      </c>
      <c r="O8" s="76" t="s">
        <v>20</v>
      </c>
      <c r="P8" s="76" t="s">
        <v>21</v>
      </c>
      <c r="Q8" s="77" t="s">
        <v>22</v>
      </c>
      <c r="R8" s="77" t="s">
        <v>23</v>
      </c>
      <c r="S8" s="70" t="s">
        <v>24</v>
      </c>
      <c r="T8" s="77" t="s">
        <v>25</v>
      </c>
      <c r="U8" s="77" t="s">
        <v>23</v>
      </c>
      <c r="V8" s="70" t="s">
        <v>24</v>
      </c>
    </row>
    <row r="9" spans="1:22" ht="34.9" customHeight="1">
      <c r="A9" s="24" t="s">
        <v>27</v>
      </c>
      <c r="B9" s="25">
        <v>84</v>
      </c>
      <c r="C9" s="26">
        <v>0</v>
      </c>
      <c r="D9" s="25">
        <f>B9*C9</f>
        <v>0</v>
      </c>
      <c r="E9" s="26">
        <v>5</v>
      </c>
      <c r="F9" s="25">
        <f>B9*E9</f>
        <v>420</v>
      </c>
      <c r="G9" s="25">
        <f>D9+F9</f>
        <v>420</v>
      </c>
      <c r="H9" s="60">
        <v>1.25</v>
      </c>
      <c r="I9" s="25">
        <f>B9*H9</f>
        <v>105</v>
      </c>
      <c r="J9" s="25">
        <f>G9-I9</f>
        <v>315</v>
      </c>
      <c r="K9" s="85">
        <f>C9+E9-H9</f>
        <v>3.75</v>
      </c>
      <c r="L9" s="27"/>
      <c r="M9" s="28"/>
      <c r="N9" s="79">
        <v>41</v>
      </c>
      <c r="O9" s="79">
        <f>B9/N9</f>
        <v>2.0487804878048781</v>
      </c>
      <c r="P9" s="79">
        <f>O9/0.3</f>
        <v>6.8292682926829276</v>
      </c>
      <c r="Q9" s="79">
        <v>3</v>
      </c>
      <c r="R9" s="79">
        <f>Q9-O9</f>
        <v>0.95121951219512191</v>
      </c>
      <c r="S9" s="72">
        <f>O9/Q9</f>
        <v>0.68292682926829273</v>
      </c>
      <c r="T9" s="79"/>
      <c r="U9" s="79"/>
      <c r="V9" s="72"/>
    </row>
    <row r="10" spans="1:22" ht="34.9" customHeight="1">
      <c r="A10" s="29" t="s">
        <v>28</v>
      </c>
      <c r="B10" s="8">
        <v>72.099999999999994</v>
      </c>
      <c r="C10" s="30">
        <v>0</v>
      </c>
      <c r="D10" s="8">
        <f t="shared" ref="D10:D73" si="0">B10*C10</f>
        <v>0</v>
      </c>
      <c r="E10" s="30">
        <v>4</v>
      </c>
      <c r="F10" s="8">
        <f t="shared" ref="F10:F73" si="1">B10*E10</f>
        <v>288.39999999999998</v>
      </c>
      <c r="G10" s="8">
        <f t="shared" ref="G10:G73" si="2">D10+F10</f>
        <v>288.39999999999998</v>
      </c>
      <c r="H10" s="61">
        <v>1.25</v>
      </c>
      <c r="I10" s="8">
        <f t="shared" ref="I10:I73" si="3">B10*H10</f>
        <v>90.125</v>
      </c>
      <c r="J10" s="8">
        <f t="shared" ref="J10:J73" si="4">G10-I10</f>
        <v>198.27499999999998</v>
      </c>
      <c r="K10" s="85">
        <f t="shared" ref="K10:K73" si="5">C10+E10-H10</f>
        <v>2.75</v>
      </c>
      <c r="L10" s="22"/>
      <c r="M10" s="23"/>
      <c r="N10" s="78"/>
      <c r="O10" s="78"/>
      <c r="P10" s="78"/>
      <c r="Q10" s="78"/>
      <c r="R10" s="78"/>
      <c r="S10" s="71"/>
      <c r="T10" s="78"/>
      <c r="U10" s="78"/>
      <c r="V10" s="71"/>
    </row>
    <row r="11" spans="1:22" ht="34.9" customHeight="1">
      <c r="A11" s="24" t="s">
        <v>281</v>
      </c>
      <c r="B11" s="25">
        <v>19.2</v>
      </c>
      <c r="C11" s="26">
        <v>0.71</v>
      </c>
      <c r="D11" s="25">
        <f t="shared" si="0"/>
        <v>13.632</v>
      </c>
      <c r="E11" s="26"/>
      <c r="F11" s="25">
        <f t="shared" si="1"/>
        <v>0</v>
      </c>
      <c r="G11" s="25">
        <f t="shared" si="2"/>
        <v>13.632</v>
      </c>
      <c r="H11" s="60">
        <v>0.57999999999999996</v>
      </c>
      <c r="I11" s="25">
        <f t="shared" si="3"/>
        <v>11.135999999999999</v>
      </c>
      <c r="J11" s="25">
        <f t="shared" si="4"/>
        <v>2.4960000000000004</v>
      </c>
      <c r="K11" s="85">
        <f t="shared" si="5"/>
        <v>0.13</v>
      </c>
      <c r="L11" s="27"/>
      <c r="M11" s="28"/>
      <c r="N11" s="79">
        <v>24</v>
      </c>
      <c r="O11" s="79">
        <f>B11/N11</f>
        <v>0.79999999999999993</v>
      </c>
      <c r="P11" s="79">
        <f>O11/0.3</f>
        <v>2.6666666666666665</v>
      </c>
      <c r="Q11" s="79">
        <v>3</v>
      </c>
      <c r="R11" s="79">
        <f>Q11-O11</f>
        <v>2.2000000000000002</v>
      </c>
      <c r="S11" s="72">
        <f>O11/Q11</f>
        <v>0.26666666666666666</v>
      </c>
      <c r="T11" s="79"/>
      <c r="U11" s="79"/>
      <c r="V11" s="72"/>
    </row>
    <row r="12" spans="1:22" ht="34.9" customHeight="1">
      <c r="A12" s="29" t="s">
        <v>29</v>
      </c>
      <c r="B12" s="8">
        <v>25.5</v>
      </c>
      <c r="C12" s="30">
        <v>1.1599999999999999</v>
      </c>
      <c r="D12" s="8">
        <f t="shared" si="0"/>
        <v>29.58</v>
      </c>
      <c r="E12" s="30"/>
      <c r="F12" s="8">
        <f t="shared" si="1"/>
        <v>0</v>
      </c>
      <c r="G12" s="8">
        <f t="shared" si="2"/>
        <v>29.58</v>
      </c>
      <c r="H12" s="61">
        <v>0.92</v>
      </c>
      <c r="I12" s="8">
        <f t="shared" si="3"/>
        <v>23.46</v>
      </c>
      <c r="J12" s="8">
        <f t="shared" si="4"/>
        <v>6.1199999999999974</v>
      </c>
      <c r="K12" s="85">
        <f t="shared" si="5"/>
        <v>0.23999999999999988</v>
      </c>
      <c r="L12" s="22"/>
      <c r="M12" s="23"/>
      <c r="N12" s="78"/>
      <c r="O12" s="78"/>
      <c r="P12" s="78"/>
      <c r="Q12" s="78"/>
      <c r="R12" s="78"/>
      <c r="S12" s="71"/>
      <c r="T12" s="78"/>
      <c r="U12" s="78"/>
      <c r="V12" s="71"/>
    </row>
    <row r="13" spans="1:22" ht="34.9" customHeight="1">
      <c r="A13" s="24" t="s">
        <v>282</v>
      </c>
      <c r="B13" s="25">
        <v>26.5</v>
      </c>
      <c r="C13" s="26">
        <v>0.42</v>
      </c>
      <c r="D13" s="25">
        <f t="shared" si="0"/>
        <v>11.129999999999999</v>
      </c>
      <c r="E13" s="26">
        <v>1</v>
      </c>
      <c r="F13" s="25">
        <f t="shared" si="1"/>
        <v>26.5</v>
      </c>
      <c r="G13" s="25">
        <f t="shared" si="2"/>
        <v>37.629999999999995</v>
      </c>
      <c r="H13" s="60">
        <v>1.1299999999999999</v>
      </c>
      <c r="I13" s="25">
        <f t="shared" si="3"/>
        <v>29.944999999999997</v>
      </c>
      <c r="J13" s="25">
        <f t="shared" si="4"/>
        <v>7.6849999999999987</v>
      </c>
      <c r="K13" s="85">
        <f t="shared" si="5"/>
        <v>0.29000000000000004</v>
      </c>
      <c r="L13" s="27"/>
      <c r="M13" s="28"/>
      <c r="N13" s="79"/>
      <c r="O13" s="79"/>
      <c r="P13" s="79"/>
      <c r="Q13" s="79"/>
      <c r="R13" s="79"/>
      <c r="S13" s="72"/>
      <c r="T13" s="79"/>
      <c r="U13" s="79"/>
      <c r="V13" s="72"/>
    </row>
    <row r="14" spans="1:22" ht="34.9" customHeight="1">
      <c r="A14" s="29" t="s">
        <v>30</v>
      </c>
      <c r="B14" s="8">
        <v>44.95</v>
      </c>
      <c r="C14" s="30">
        <v>0.5</v>
      </c>
      <c r="D14" s="8">
        <f>B14*C14</f>
        <v>22.475000000000001</v>
      </c>
      <c r="E14" s="30"/>
      <c r="F14" s="8">
        <f>B14*E14</f>
        <v>0</v>
      </c>
      <c r="G14" s="8">
        <f>D14+F14</f>
        <v>22.475000000000001</v>
      </c>
      <c r="H14" s="61">
        <v>0.33</v>
      </c>
      <c r="I14" s="8">
        <f>B14*H14</f>
        <v>14.833500000000001</v>
      </c>
      <c r="J14" s="8">
        <f>G14-I14</f>
        <v>7.6415000000000006</v>
      </c>
      <c r="K14" s="85">
        <f>C14+E14-H14</f>
        <v>0.16999999999999998</v>
      </c>
      <c r="L14" s="22"/>
      <c r="M14" s="23"/>
      <c r="N14" s="78"/>
      <c r="O14" s="78"/>
      <c r="P14" s="78"/>
      <c r="Q14" s="78"/>
      <c r="R14" s="78"/>
      <c r="S14" s="71"/>
      <c r="T14" s="78"/>
      <c r="U14" s="78"/>
      <c r="V14" s="71"/>
    </row>
    <row r="15" spans="1:22" ht="34.9" customHeight="1">
      <c r="A15" s="24" t="s">
        <v>31</v>
      </c>
      <c r="B15" s="25">
        <v>23.4</v>
      </c>
      <c r="C15" s="26"/>
      <c r="D15" s="25">
        <f>B15*C15</f>
        <v>0</v>
      </c>
      <c r="E15" s="26">
        <v>1</v>
      </c>
      <c r="F15" s="25">
        <f>B15*E15</f>
        <v>23.4</v>
      </c>
      <c r="G15" s="25">
        <f>D15+F15</f>
        <v>23.4</v>
      </c>
      <c r="H15" s="60">
        <v>1</v>
      </c>
      <c r="I15" s="25">
        <f>B15*H15</f>
        <v>23.4</v>
      </c>
      <c r="J15" s="25">
        <f>G15-I15</f>
        <v>0</v>
      </c>
      <c r="K15" s="85">
        <f>C15+E15-H15</f>
        <v>0</v>
      </c>
      <c r="L15" s="27"/>
      <c r="M15" s="28"/>
      <c r="N15" s="79"/>
      <c r="O15" s="79"/>
      <c r="P15" s="79"/>
      <c r="Q15" s="79"/>
      <c r="R15" s="79"/>
      <c r="S15" s="72"/>
      <c r="T15" s="79"/>
      <c r="U15" s="79"/>
      <c r="V15" s="72"/>
    </row>
    <row r="16" spans="1:22" ht="34.9" customHeight="1">
      <c r="A16" s="29" t="s">
        <v>32</v>
      </c>
      <c r="B16" s="8">
        <v>23.4</v>
      </c>
      <c r="C16" s="30"/>
      <c r="D16" s="8">
        <f>B16*C16</f>
        <v>0</v>
      </c>
      <c r="E16" s="30">
        <v>1</v>
      </c>
      <c r="F16" s="8">
        <f>B16*E16</f>
        <v>23.4</v>
      </c>
      <c r="G16" s="8">
        <f>D16+F16</f>
        <v>23.4</v>
      </c>
      <c r="H16" s="61">
        <v>1</v>
      </c>
      <c r="I16" s="8">
        <f>B16*H16</f>
        <v>23.4</v>
      </c>
      <c r="J16" s="8">
        <f>G16-I16</f>
        <v>0</v>
      </c>
      <c r="K16" s="85">
        <f>C16+E16-H16</f>
        <v>0</v>
      </c>
      <c r="L16" s="22"/>
      <c r="M16" s="23"/>
      <c r="N16" s="78"/>
      <c r="O16" s="78"/>
      <c r="P16" s="78"/>
      <c r="Q16" s="78"/>
      <c r="R16" s="78"/>
      <c r="S16" s="71"/>
      <c r="T16" s="78"/>
      <c r="U16" s="78"/>
      <c r="V16" s="71"/>
    </row>
    <row r="17" spans="1:22" ht="34.9" customHeight="1">
      <c r="A17" s="24" t="s">
        <v>33</v>
      </c>
      <c r="B17" s="25">
        <v>23.4</v>
      </c>
      <c r="C17" s="26"/>
      <c r="D17" s="25">
        <f>B17*C17</f>
        <v>0</v>
      </c>
      <c r="E17" s="26">
        <v>1</v>
      </c>
      <c r="F17" s="25">
        <f>B17*E17</f>
        <v>23.4</v>
      </c>
      <c r="G17" s="25">
        <f>D17+F17</f>
        <v>23.4</v>
      </c>
      <c r="H17" s="60">
        <v>1</v>
      </c>
      <c r="I17" s="25">
        <f>B17*H17</f>
        <v>23.4</v>
      </c>
      <c r="J17" s="25">
        <f>G17-I17</f>
        <v>0</v>
      </c>
      <c r="K17" s="85">
        <f>C17+E17-H17</f>
        <v>0</v>
      </c>
      <c r="L17" s="27"/>
      <c r="M17" s="28"/>
      <c r="N17" s="79"/>
      <c r="O17" s="79"/>
      <c r="P17" s="79"/>
      <c r="Q17" s="79"/>
      <c r="R17" s="79"/>
      <c r="S17" s="72"/>
      <c r="T17" s="79"/>
      <c r="U17" s="79"/>
      <c r="V17" s="72"/>
    </row>
    <row r="18" spans="1:22" ht="34.9" customHeight="1">
      <c r="A18" s="29" t="s">
        <v>34</v>
      </c>
      <c r="B18" s="8">
        <v>156</v>
      </c>
      <c r="C18" s="30">
        <v>0.25</v>
      </c>
      <c r="D18" s="8">
        <f>B18*C18</f>
        <v>39</v>
      </c>
      <c r="E18" s="30">
        <v>1</v>
      </c>
      <c r="F18" s="8">
        <f>B18*E18</f>
        <v>156</v>
      </c>
      <c r="G18" s="8">
        <f>D18+F18</f>
        <v>195</v>
      </c>
      <c r="H18" s="61">
        <v>0</v>
      </c>
      <c r="I18" s="8">
        <f>B18*H18</f>
        <v>0</v>
      </c>
      <c r="J18" s="8">
        <f>G18-I18</f>
        <v>195</v>
      </c>
      <c r="K18" s="85">
        <f>C18+E18-H18</f>
        <v>1.25</v>
      </c>
      <c r="L18" s="22"/>
      <c r="M18" s="23"/>
      <c r="N18" s="78"/>
      <c r="O18" s="78"/>
      <c r="P18" s="78"/>
      <c r="Q18" s="78"/>
      <c r="R18" s="78"/>
      <c r="S18" s="71"/>
      <c r="T18" s="78"/>
      <c r="U18" s="78"/>
      <c r="V18" s="71"/>
    </row>
    <row r="19" spans="1:22" ht="34.9" customHeight="1">
      <c r="A19" s="24" t="s">
        <v>283</v>
      </c>
      <c r="B19" s="25">
        <v>25.5</v>
      </c>
      <c r="C19" s="26">
        <v>0.83</v>
      </c>
      <c r="D19" s="25">
        <f t="shared" si="0"/>
        <v>21.164999999999999</v>
      </c>
      <c r="E19" s="26"/>
      <c r="F19" s="25">
        <f t="shared" si="1"/>
        <v>0</v>
      </c>
      <c r="G19" s="25">
        <f t="shared" si="2"/>
        <v>21.164999999999999</v>
      </c>
      <c r="H19" s="60">
        <v>0.83</v>
      </c>
      <c r="I19" s="25">
        <f t="shared" si="3"/>
        <v>21.164999999999999</v>
      </c>
      <c r="J19" s="25">
        <f t="shared" si="4"/>
        <v>0</v>
      </c>
      <c r="K19" s="85">
        <f t="shared" si="5"/>
        <v>0</v>
      </c>
      <c r="L19" s="27"/>
      <c r="M19" s="28"/>
      <c r="N19" s="79"/>
      <c r="O19" s="79"/>
      <c r="P19" s="79"/>
      <c r="Q19" s="79"/>
      <c r="R19" s="79"/>
      <c r="S19" s="72"/>
      <c r="T19" s="79"/>
      <c r="U19" s="79"/>
      <c r="V19" s="72"/>
    </row>
    <row r="20" spans="1:22" ht="34.9" customHeight="1">
      <c r="A20" s="29" t="s">
        <v>35</v>
      </c>
      <c r="B20" s="8">
        <v>134</v>
      </c>
      <c r="C20" s="30">
        <v>0.25</v>
      </c>
      <c r="D20" s="8">
        <f t="shared" si="0"/>
        <v>33.5</v>
      </c>
      <c r="E20" s="30">
        <v>4</v>
      </c>
      <c r="F20" s="8">
        <f t="shared" si="1"/>
        <v>536</v>
      </c>
      <c r="G20" s="8">
        <f t="shared" si="2"/>
        <v>569.5</v>
      </c>
      <c r="H20" s="61">
        <v>1.75</v>
      </c>
      <c r="I20" s="8">
        <f t="shared" si="3"/>
        <v>234.5</v>
      </c>
      <c r="J20" s="8">
        <f t="shared" si="4"/>
        <v>335</v>
      </c>
      <c r="K20" s="85">
        <f t="shared" si="5"/>
        <v>2.5</v>
      </c>
      <c r="L20" s="22"/>
      <c r="M20" s="23"/>
      <c r="N20" s="78">
        <v>124</v>
      </c>
      <c r="O20" s="78">
        <f>B20/N20</f>
        <v>1.0806451612903225</v>
      </c>
      <c r="P20" s="78">
        <f>O20/0.3</f>
        <v>3.6021505376344085</v>
      </c>
      <c r="Q20" s="78">
        <v>3</v>
      </c>
      <c r="R20" s="78">
        <f>Q20-O20</f>
        <v>1.9193548387096775</v>
      </c>
      <c r="S20" s="71">
        <f>O20/Q20</f>
        <v>0.36021505376344082</v>
      </c>
      <c r="T20" s="78"/>
      <c r="U20" s="78"/>
      <c r="V20" s="71"/>
    </row>
    <row r="21" spans="1:22" ht="34.9" customHeight="1">
      <c r="A21" s="24" t="s">
        <v>284</v>
      </c>
      <c r="B21" s="25">
        <v>24.4</v>
      </c>
      <c r="C21" s="26">
        <v>0</v>
      </c>
      <c r="D21" s="25">
        <f t="shared" si="0"/>
        <v>0</v>
      </c>
      <c r="E21" s="26"/>
      <c r="F21" s="25">
        <f t="shared" si="1"/>
        <v>0</v>
      </c>
      <c r="G21" s="25">
        <f t="shared" si="2"/>
        <v>0</v>
      </c>
      <c r="H21" s="60">
        <v>0</v>
      </c>
      <c r="I21" s="25">
        <f t="shared" si="3"/>
        <v>0</v>
      </c>
      <c r="J21" s="25">
        <f t="shared" si="4"/>
        <v>0</v>
      </c>
      <c r="K21" s="85">
        <f t="shared" si="5"/>
        <v>0</v>
      </c>
      <c r="L21" s="27"/>
      <c r="M21" s="28"/>
      <c r="N21" s="79"/>
      <c r="O21" s="79"/>
      <c r="P21" s="79"/>
      <c r="Q21" s="79"/>
      <c r="R21" s="79"/>
      <c r="S21" s="72"/>
      <c r="T21" s="79"/>
      <c r="U21" s="79"/>
      <c r="V21" s="72"/>
    </row>
    <row r="22" spans="1:22" ht="34.9" customHeight="1">
      <c r="A22" s="29" t="s">
        <v>285</v>
      </c>
      <c r="B22" s="8">
        <v>24.4</v>
      </c>
      <c r="C22" s="30">
        <v>0.83</v>
      </c>
      <c r="D22" s="8">
        <f t="shared" si="0"/>
        <v>20.251999999999999</v>
      </c>
      <c r="E22" s="30"/>
      <c r="F22" s="8">
        <f t="shared" si="1"/>
        <v>0</v>
      </c>
      <c r="G22" s="8">
        <f t="shared" si="2"/>
        <v>20.251999999999999</v>
      </c>
      <c r="H22" s="61">
        <v>0.79</v>
      </c>
      <c r="I22" s="8">
        <f t="shared" si="3"/>
        <v>19.276</v>
      </c>
      <c r="J22" s="8">
        <f t="shared" si="4"/>
        <v>0.97599999999999909</v>
      </c>
      <c r="K22" s="85">
        <f t="shared" si="5"/>
        <v>3.9999999999999925E-2</v>
      </c>
      <c r="L22" s="22"/>
      <c r="M22" s="23"/>
      <c r="N22" s="78"/>
      <c r="O22" s="78"/>
      <c r="P22" s="78"/>
      <c r="Q22" s="78"/>
      <c r="R22" s="78"/>
      <c r="S22" s="71"/>
      <c r="T22" s="78"/>
      <c r="U22" s="78"/>
      <c r="V22" s="71"/>
    </row>
    <row r="23" spans="1:22" ht="34.9" customHeight="1">
      <c r="A23" s="24" t="s">
        <v>36</v>
      </c>
      <c r="B23" s="25">
        <v>134</v>
      </c>
      <c r="C23" s="26">
        <v>0.25</v>
      </c>
      <c r="D23" s="25">
        <f t="shared" si="0"/>
        <v>33.5</v>
      </c>
      <c r="E23" s="26">
        <v>2</v>
      </c>
      <c r="F23" s="25">
        <f t="shared" si="1"/>
        <v>268</v>
      </c>
      <c r="G23" s="25">
        <f t="shared" si="2"/>
        <v>301.5</v>
      </c>
      <c r="H23" s="60">
        <v>0.75</v>
      </c>
      <c r="I23" s="25">
        <f t="shared" si="3"/>
        <v>100.5</v>
      </c>
      <c r="J23" s="25">
        <f t="shared" si="4"/>
        <v>201</v>
      </c>
      <c r="K23" s="85">
        <f t="shared" si="5"/>
        <v>1.5</v>
      </c>
      <c r="L23" s="27"/>
      <c r="M23" s="28"/>
      <c r="N23" s="79">
        <v>124</v>
      </c>
      <c r="O23" s="79">
        <f>B23/N23</f>
        <v>1.0806451612903225</v>
      </c>
      <c r="P23" s="79">
        <f>O23/0.3</f>
        <v>3.6021505376344085</v>
      </c>
      <c r="Q23" s="79">
        <v>3</v>
      </c>
      <c r="R23" s="79">
        <f>Q23-O23</f>
        <v>1.9193548387096775</v>
      </c>
      <c r="S23" s="72">
        <f>O23/Q23</f>
        <v>0.36021505376344082</v>
      </c>
      <c r="T23" s="79"/>
      <c r="U23" s="79"/>
      <c r="V23" s="72"/>
    </row>
    <row r="24" spans="1:22" ht="34.9" customHeight="1">
      <c r="A24" s="29" t="s">
        <v>286</v>
      </c>
      <c r="B24" s="8">
        <v>26.4</v>
      </c>
      <c r="C24" s="30">
        <v>0.88</v>
      </c>
      <c r="D24" s="8">
        <f t="shared" si="0"/>
        <v>23.231999999999999</v>
      </c>
      <c r="E24" s="30"/>
      <c r="F24" s="8">
        <f t="shared" si="1"/>
        <v>0</v>
      </c>
      <c r="G24" s="8">
        <f t="shared" si="2"/>
        <v>23.231999999999999</v>
      </c>
      <c r="H24" s="61">
        <v>1.1299999999999999</v>
      </c>
      <c r="I24" s="8">
        <f t="shared" si="3"/>
        <v>29.831999999999997</v>
      </c>
      <c r="J24" s="8">
        <f t="shared" si="4"/>
        <v>-6.5999999999999979</v>
      </c>
      <c r="K24" s="85">
        <f t="shared" si="5"/>
        <v>-0.24999999999999989</v>
      </c>
      <c r="L24" s="22"/>
      <c r="M24" s="23"/>
      <c r="N24" s="78"/>
      <c r="O24" s="78"/>
      <c r="P24" s="78"/>
      <c r="Q24" s="78"/>
      <c r="R24" s="78"/>
      <c r="S24" s="71"/>
      <c r="T24" s="78"/>
      <c r="U24" s="78"/>
      <c r="V24" s="71"/>
    </row>
    <row r="25" spans="1:22" ht="34.9" customHeight="1">
      <c r="A25" s="24" t="s">
        <v>37</v>
      </c>
      <c r="B25" s="25">
        <v>26.4</v>
      </c>
      <c r="C25" s="26">
        <v>0.08</v>
      </c>
      <c r="D25" s="25">
        <f t="shared" si="0"/>
        <v>2.1120000000000001</v>
      </c>
      <c r="E25" s="26">
        <v>1</v>
      </c>
      <c r="F25" s="25">
        <f t="shared" si="1"/>
        <v>26.4</v>
      </c>
      <c r="G25" s="25">
        <f t="shared" si="2"/>
        <v>28.512</v>
      </c>
      <c r="H25" s="60">
        <v>0.25</v>
      </c>
      <c r="I25" s="25">
        <f t="shared" si="3"/>
        <v>6.6</v>
      </c>
      <c r="J25" s="25">
        <f t="shared" si="4"/>
        <v>21.911999999999999</v>
      </c>
      <c r="K25" s="85">
        <f t="shared" si="5"/>
        <v>0.83000000000000007</v>
      </c>
      <c r="L25" s="27"/>
      <c r="M25" s="28"/>
      <c r="N25" s="79"/>
      <c r="O25" s="79"/>
      <c r="P25" s="79"/>
      <c r="Q25" s="79"/>
      <c r="R25" s="79"/>
      <c r="S25" s="72"/>
      <c r="T25" s="79"/>
      <c r="U25" s="79"/>
      <c r="V25" s="72"/>
    </row>
    <row r="26" spans="1:22" ht="34.9" customHeight="1">
      <c r="A26" s="29" t="s">
        <v>287</v>
      </c>
      <c r="B26" s="8">
        <v>32.85</v>
      </c>
      <c r="C26" s="30">
        <v>0</v>
      </c>
      <c r="D26" s="8">
        <f t="shared" si="0"/>
        <v>0</v>
      </c>
      <c r="E26" s="30">
        <v>2</v>
      </c>
      <c r="F26" s="8">
        <f t="shared" si="1"/>
        <v>65.7</v>
      </c>
      <c r="G26" s="8">
        <f t="shared" si="2"/>
        <v>65.7</v>
      </c>
      <c r="H26" s="61">
        <v>1.75</v>
      </c>
      <c r="I26" s="8">
        <f t="shared" si="3"/>
        <v>57.487500000000004</v>
      </c>
      <c r="J26" s="8">
        <f t="shared" si="4"/>
        <v>8.2124999999999986</v>
      </c>
      <c r="K26" s="85">
        <f t="shared" si="5"/>
        <v>0.25</v>
      </c>
      <c r="L26" s="22"/>
      <c r="M26" s="23"/>
      <c r="N26" s="78"/>
      <c r="O26" s="78"/>
      <c r="P26" s="78"/>
      <c r="Q26" s="78"/>
      <c r="R26" s="78"/>
      <c r="S26" s="71"/>
      <c r="T26" s="78"/>
      <c r="U26" s="78"/>
      <c r="V26" s="71"/>
    </row>
    <row r="27" spans="1:22" ht="34.9" customHeight="1">
      <c r="A27" s="24" t="s">
        <v>288</v>
      </c>
      <c r="B27" s="25">
        <v>17.3</v>
      </c>
      <c r="C27" s="26">
        <v>2.16</v>
      </c>
      <c r="D27" s="25">
        <f t="shared" si="0"/>
        <v>37.368000000000002</v>
      </c>
      <c r="E27" s="26">
        <v>14</v>
      </c>
      <c r="F27" s="25">
        <f t="shared" si="1"/>
        <v>242.20000000000002</v>
      </c>
      <c r="G27" s="25">
        <f t="shared" si="2"/>
        <v>279.56800000000004</v>
      </c>
      <c r="H27" s="60">
        <v>3.42</v>
      </c>
      <c r="I27" s="25">
        <f t="shared" si="3"/>
        <v>59.166000000000004</v>
      </c>
      <c r="J27" s="25">
        <f t="shared" si="4"/>
        <v>220.40200000000004</v>
      </c>
      <c r="K27" s="85">
        <f t="shared" si="5"/>
        <v>12.74</v>
      </c>
      <c r="L27" s="27"/>
      <c r="M27" s="28"/>
      <c r="N27" s="79">
        <v>24</v>
      </c>
      <c r="O27" s="79">
        <f t="shared" ref="O27:O34" si="6">B27/N27</f>
        <v>0.72083333333333333</v>
      </c>
      <c r="P27" s="79">
        <f t="shared" ref="P27:P34" si="7">O27/0.3</f>
        <v>2.4027777777777777</v>
      </c>
      <c r="Q27" s="79">
        <v>2.5</v>
      </c>
      <c r="R27" s="79">
        <f t="shared" ref="R27:R34" si="8">Q27-O27</f>
        <v>1.7791666666666668</v>
      </c>
      <c r="S27" s="72">
        <f t="shared" ref="S27:S34" si="9">O27/Q27</f>
        <v>0.28833333333333333</v>
      </c>
      <c r="T27" s="79">
        <v>2</v>
      </c>
      <c r="U27" s="79">
        <f>T27-O27</f>
        <v>1.2791666666666668</v>
      </c>
      <c r="V27" s="72">
        <f>O27/T27</f>
        <v>0.36041666666666666</v>
      </c>
    </row>
    <row r="28" spans="1:22" ht="34.9" customHeight="1">
      <c r="A28" s="29" t="s">
        <v>289</v>
      </c>
      <c r="B28" s="8">
        <v>21</v>
      </c>
      <c r="C28" s="30"/>
      <c r="D28" s="8">
        <f t="shared" si="0"/>
        <v>0</v>
      </c>
      <c r="E28" s="30">
        <v>2</v>
      </c>
      <c r="F28" s="8">
        <f t="shared" si="1"/>
        <v>42</v>
      </c>
      <c r="G28" s="8">
        <f t="shared" si="2"/>
        <v>42</v>
      </c>
      <c r="H28" s="61">
        <v>0.5</v>
      </c>
      <c r="I28" s="8">
        <f t="shared" si="3"/>
        <v>10.5</v>
      </c>
      <c r="J28" s="8">
        <f t="shared" si="4"/>
        <v>31.5</v>
      </c>
      <c r="K28" s="85">
        <f t="shared" si="5"/>
        <v>1.5</v>
      </c>
      <c r="L28" s="22"/>
      <c r="M28" s="23"/>
      <c r="N28" s="78"/>
      <c r="O28" s="78"/>
      <c r="P28" s="78"/>
      <c r="Q28" s="78"/>
      <c r="R28" s="78"/>
      <c r="S28" s="71"/>
      <c r="T28" s="78"/>
      <c r="U28" s="78"/>
      <c r="V28" s="71"/>
    </row>
    <row r="29" spans="1:22" ht="34.9" customHeight="1">
      <c r="A29" s="24" t="s">
        <v>290</v>
      </c>
      <c r="B29" s="25">
        <v>17.3</v>
      </c>
      <c r="C29" s="26">
        <v>3.16</v>
      </c>
      <c r="D29" s="25">
        <f t="shared" si="0"/>
        <v>54.668000000000006</v>
      </c>
      <c r="E29" s="26">
        <v>67</v>
      </c>
      <c r="F29" s="25">
        <f t="shared" si="1"/>
        <v>1159.1000000000001</v>
      </c>
      <c r="G29" s="25">
        <f t="shared" si="2"/>
        <v>1213.768</v>
      </c>
      <c r="H29" s="60">
        <v>7.21</v>
      </c>
      <c r="I29" s="25">
        <f t="shared" si="3"/>
        <v>124.733</v>
      </c>
      <c r="J29" s="25">
        <f t="shared" si="4"/>
        <v>1089.0350000000001</v>
      </c>
      <c r="K29" s="85">
        <f t="shared" si="5"/>
        <v>62.949999999999996</v>
      </c>
      <c r="L29" s="27"/>
      <c r="M29" s="28"/>
      <c r="N29" s="79">
        <v>24</v>
      </c>
      <c r="O29" s="79">
        <f t="shared" si="6"/>
        <v>0.72083333333333333</v>
      </c>
      <c r="P29" s="79">
        <f t="shared" si="7"/>
        <v>2.4027777777777777</v>
      </c>
      <c r="Q29" s="79">
        <v>2.5</v>
      </c>
      <c r="R29" s="79">
        <f t="shared" si="8"/>
        <v>1.7791666666666668</v>
      </c>
      <c r="S29" s="72">
        <f t="shared" si="9"/>
        <v>0.28833333333333333</v>
      </c>
      <c r="T29" s="79">
        <v>2</v>
      </c>
      <c r="U29" s="79">
        <f>T29-O29</f>
        <v>1.2791666666666668</v>
      </c>
      <c r="V29" s="72">
        <f>O29/T29</f>
        <v>0.36041666666666666</v>
      </c>
    </row>
    <row r="30" spans="1:22" ht="34.9" customHeight="1">
      <c r="A30" s="29" t="s">
        <v>38</v>
      </c>
      <c r="B30" s="8">
        <v>17.3</v>
      </c>
      <c r="C30" s="30">
        <v>2.88</v>
      </c>
      <c r="D30" s="8">
        <f t="shared" si="0"/>
        <v>49.823999999999998</v>
      </c>
      <c r="E30" s="30">
        <v>28</v>
      </c>
      <c r="F30" s="8">
        <f t="shared" si="1"/>
        <v>484.40000000000003</v>
      </c>
      <c r="G30" s="8">
        <f t="shared" si="2"/>
        <v>534.22400000000005</v>
      </c>
      <c r="H30" s="61">
        <v>3.5</v>
      </c>
      <c r="I30" s="8">
        <f t="shared" si="3"/>
        <v>60.550000000000004</v>
      </c>
      <c r="J30" s="8">
        <f t="shared" si="4"/>
        <v>473.67400000000004</v>
      </c>
      <c r="K30" s="85">
        <f t="shared" si="5"/>
        <v>27.38</v>
      </c>
      <c r="L30" s="22"/>
      <c r="M30" s="23"/>
      <c r="N30" s="78">
        <v>24</v>
      </c>
      <c r="O30" s="78">
        <f t="shared" si="6"/>
        <v>0.72083333333333333</v>
      </c>
      <c r="P30" s="78">
        <f t="shared" si="7"/>
        <v>2.4027777777777777</v>
      </c>
      <c r="Q30" s="78">
        <v>2.5</v>
      </c>
      <c r="R30" s="78">
        <f t="shared" si="8"/>
        <v>1.7791666666666668</v>
      </c>
      <c r="S30" s="71">
        <f t="shared" si="9"/>
        <v>0.28833333333333333</v>
      </c>
      <c r="T30" s="78">
        <v>2</v>
      </c>
      <c r="U30" s="78">
        <f>T30-O30</f>
        <v>1.2791666666666668</v>
      </c>
      <c r="V30" s="71">
        <f>O30/T30</f>
        <v>0.36041666666666666</v>
      </c>
    </row>
    <row r="31" spans="1:22" ht="34.9" customHeight="1">
      <c r="A31" s="24" t="s">
        <v>291</v>
      </c>
      <c r="B31" s="25">
        <v>13.95</v>
      </c>
      <c r="C31" s="26">
        <v>1.04</v>
      </c>
      <c r="D31" s="25">
        <f t="shared" si="0"/>
        <v>14.507999999999999</v>
      </c>
      <c r="E31" s="26">
        <v>6</v>
      </c>
      <c r="F31" s="25">
        <f t="shared" si="1"/>
        <v>83.699999999999989</v>
      </c>
      <c r="G31" s="25">
        <f t="shared" si="2"/>
        <v>98.207999999999984</v>
      </c>
      <c r="H31" s="60">
        <v>1.08</v>
      </c>
      <c r="I31" s="25">
        <f t="shared" si="3"/>
        <v>15.066000000000001</v>
      </c>
      <c r="J31" s="25">
        <f t="shared" si="4"/>
        <v>83.141999999999982</v>
      </c>
      <c r="K31" s="85">
        <f t="shared" si="5"/>
        <v>5.96</v>
      </c>
      <c r="L31" s="27"/>
      <c r="M31" s="28"/>
      <c r="N31" s="79">
        <v>24</v>
      </c>
      <c r="O31" s="79">
        <f t="shared" si="6"/>
        <v>0.58124999999999993</v>
      </c>
      <c r="P31" s="79">
        <f t="shared" si="7"/>
        <v>1.9374999999999998</v>
      </c>
      <c r="Q31" s="79">
        <v>2.5</v>
      </c>
      <c r="R31" s="79">
        <f t="shared" si="8"/>
        <v>1.9187500000000002</v>
      </c>
      <c r="S31" s="72">
        <f t="shared" si="9"/>
        <v>0.23249999999999998</v>
      </c>
      <c r="T31" s="79">
        <v>2</v>
      </c>
      <c r="U31" s="79">
        <f>T31-O31</f>
        <v>1.4187500000000002</v>
      </c>
      <c r="V31" s="72">
        <f>O31/T31</f>
        <v>0.29062499999999997</v>
      </c>
    </row>
    <row r="32" spans="1:22" ht="34.9" customHeight="1">
      <c r="A32" s="29" t="s">
        <v>39</v>
      </c>
      <c r="B32" s="8">
        <v>17.3</v>
      </c>
      <c r="C32" s="30">
        <v>0.17</v>
      </c>
      <c r="D32" s="8">
        <f t="shared" si="0"/>
        <v>2.9410000000000003</v>
      </c>
      <c r="E32" s="30">
        <v>3</v>
      </c>
      <c r="F32" s="8">
        <f t="shared" si="1"/>
        <v>51.900000000000006</v>
      </c>
      <c r="G32" s="8">
        <f t="shared" si="2"/>
        <v>54.841000000000008</v>
      </c>
      <c r="H32" s="61">
        <v>1.5</v>
      </c>
      <c r="I32" s="8">
        <f t="shared" si="3"/>
        <v>25.950000000000003</v>
      </c>
      <c r="J32" s="8">
        <f t="shared" si="4"/>
        <v>28.891000000000005</v>
      </c>
      <c r="K32" s="85">
        <f t="shared" si="5"/>
        <v>1.67</v>
      </c>
      <c r="L32" s="22"/>
      <c r="M32" s="23"/>
      <c r="N32" s="78">
        <v>24</v>
      </c>
      <c r="O32" s="78">
        <f t="shared" si="6"/>
        <v>0.72083333333333333</v>
      </c>
      <c r="P32" s="78">
        <f t="shared" si="7"/>
        <v>2.4027777777777777</v>
      </c>
      <c r="Q32" s="78">
        <v>2.5</v>
      </c>
      <c r="R32" s="78">
        <f t="shared" si="8"/>
        <v>1.7791666666666668</v>
      </c>
      <c r="S32" s="71">
        <f t="shared" si="9"/>
        <v>0.28833333333333333</v>
      </c>
      <c r="T32" s="78">
        <v>2</v>
      </c>
      <c r="U32" s="78">
        <f>T32-O32</f>
        <v>1.2791666666666668</v>
      </c>
      <c r="V32" s="71">
        <f>O32/T32</f>
        <v>0.36041666666666666</v>
      </c>
    </row>
    <row r="33" spans="1:22" ht="34.9" customHeight="1">
      <c r="A33" s="24" t="s">
        <v>292</v>
      </c>
      <c r="B33" s="25">
        <v>25.5</v>
      </c>
      <c r="C33" s="26">
        <v>0.28999999999999998</v>
      </c>
      <c r="D33" s="25">
        <f t="shared" si="0"/>
        <v>7.3949999999999996</v>
      </c>
      <c r="E33" s="26">
        <v>8</v>
      </c>
      <c r="F33" s="25">
        <f t="shared" si="1"/>
        <v>204</v>
      </c>
      <c r="G33" s="25">
        <f t="shared" si="2"/>
        <v>211.39500000000001</v>
      </c>
      <c r="H33" s="60">
        <v>6.67</v>
      </c>
      <c r="I33" s="25">
        <f t="shared" si="3"/>
        <v>170.08500000000001</v>
      </c>
      <c r="J33" s="25">
        <f t="shared" si="4"/>
        <v>41.31</v>
      </c>
      <c r="K33" s="85">
        <f t="shared" si="5"/>
        <v>1.6199999999999992</v>
      </c>
      <c r="L33" s="27"/>
      <c r="M33" s="28"/>
      <c r="N33" s="79">
        <v>24</v>
      </c>
      <c r="O33" s="79">
        <f t="shared" si="6"/>
        <v>1.0625</v>
      </c>
      <c r="P33" s="79">
        <f t="shared" si="7"/>
        <v>3.541666666666667</v>
      </c>
      <c r="Q33" s="79">
        <v>3</v>
      </c>
      <c r="R33" s="79">
        <f t="shared" si="8"/>
        <v>1.9375</v>
      </c>
      <c r="S33" s="72">
        <f t="shared" si="9"/>
        <v>0.35416666666666669</v>
      </c>
      <c r="T33" s="79"/>
      <c r="U33" s="79"/>
      <c r="V33" s="72"/>
    </row>
    <row r="34" spans="1:22" ht="34.9" customHeight="1">
      <c r="A34" s="29" t="s">
        <v>293</v>
      </c>
      <c r="B34" s="8">
        <v>25.5</v>
      </c>
      <c r="C34" s="30">
        <v>0.92</v>
      </c>
      <c r="D34" s="8">
        <f t="shared" si="0"/>
        <v>23.46</v>
      </c>
      <c r="E34" s="30">
        <v>2</v>
      </c>
      <c r="F34" s="8">
        <f t="shared" si="1"/>
        <v>51</v>
      </c>
      <c r="G34" s="8">
        <f t="shared" si="2"/>
        <v>74.460000000000008</v>
      </c>
      <c r="H34" s="61">
        <v>1.88</v>
      </c>
      <c r="I34" s="8">
        <f t="shared" si="3"/>
        <v>47.94</v>
      </c>
      <c r="J34" s="8">
        <f t="shared" si="4"/>
        <v>26.52000000000001</v>
      </c>
      <c r="K34" s="85">
        <f t="shared" si="5"/>
        <v>1.04</v>
      </c>
      <c r="L34" s="22"/>
      <c r="M34" s="23"/>
      <c r="N34" s="78">
        <v>24</v>
      </c>
      <c r="O34" s="78">
        <f t="shared" si="6"/>
        <v>1.0625</v>
      </c>
      <c r="P34" s="78">
        <f t="shared" si="7"/>
        <v>3.541666666666667</v>
      </c>
      <c r="Q34" s="78">
        <v>3</v>
      </c>
      <c r="R34" s="78">
        <f t="shared" si="8"/>
        <v>1.9375</v>
      </c>
      <c r="S34" s="71">
        <f t="shared" si="9"/>
        <v>0.35416666666666669</v>
      </c>
      <c r="T34" s="78"/>
      <c r="U34" s="78"/>
      <c r="V34" s="71"/>
    </row>
    <row r="35" spans="1:22" ht="34.9" customHeight="1">
      <c r="A35" s="24" t="s">
        <v>294</v>
      </c>
      <c r="B35" s="25">
        <v>26.5</v>
      </c>
      <c r="C35" s="26">
        <v>0.71</v>
      </c>
      <c r="D35" s="25">
        <f>B35*C35</f>
        <v>18.814999999999998</v>
      </c>
      <c r="E35" s="26"/>
      <c r="F35" s="25">
        <f>B35*E35</f>
        <v>0</v>
      </c>
      <c r="G35" s="25">
        <f>D35+F35</f>
        <v>18.814999999999998</v>
      </c>
      <c r="H35" s="60">
        <v>0.25</v>
      </c>
      <c r="I35" s="25">
        <f>B35*H35</f>
        <v>6.625</v>
      </c>
      <c r="J35" s="25">
        <f>G35-I35</f>
        <v>12.189999999999998</v>
      </c>
      <c r="K35" s="85">
        <f>C35+E35-H35</f>
        <v>0.45999999999999996</v>
      </c>
      <c r="L35" s="27"/>
      <c r="M35" s="28"/>
      <c r="N35" s="79"/>
      <c r="O35" s="79"/>
      <c r="P35" s="79"/>
      <c r="Q35" s="79"/>
      <c r="R35" s="79"/>
      <c r="S35" s="72"/>
      <c r="T35" s="79"/>
      <c r="U35" s="79"/>
      <c r="V35" s="72"/>
    </row>
    <row r="36" spans="1:22" ht="34.9" customHeight="1">
      <c r="A36" s="29" t="s">
        <v>40</v>
      </c>
      <c r="B36" s="8">
        <v>25.5</v>
      </c>
      <c r="C36" s="30">
        <v>0.96</v>
      </c>
      <c r="D36" s="8">
        <f t="shared" si="0"/>
        <v>24.48</v>
      </c>
      <c r="E36" s="30"/>
      <c r="F36" s="8">
        <f t="shared" si="1"/>
        <v>0</v>
      </c>
      <c r="G36" s="8">
        <f t="shared" si="2"/>
        <v>24.48</v>
      </c>
      <c r="H36" s="61">
        <v>0.38</v>
      </c>
      <c r="I36" s="8">
        <f t="shared" si="3"/>
        <v>9.69</v>
      </c>
      <c r="J36" s="8">
        <f t="shared" si="4"/>
        <v>14.790000000000001</v>
      </c>
      <c r="K36" s="85">
        <f t="shared" si="5"/>
        <v>0.57999999999999996</v>
      </c>
      <c r="L36" s="22"/>
      <c r="M36" s="23"/>
      <c r="N36" s="78">
        <v>24</v>
      </c>
      <c r="O36" s="78">
        <f>B36/N36</f>
        <v>1.0625</v>
      </c>
      <c r="P36" s="78">
        <f>O36/0.3</f>
        <v>3.541666666666667</v>
      </c>
      <c r="Q36" s="78">
        <v>3</v>
      </c>
      <c r="R36" s="78">
        <f>Q36-O36</f>
        <v>1.9375</v>
      </c>
      <c r="S36" s="71">
        <f>O36/Q36</f>
        <v>0.35416666666666669</v>
      </c>
      <c r="T36" s="78"/>
      <c r="U36" s="78"/>
      <c r="V36" s="71"/>
    </row>
    <row r="37" spans="1:22" ht="34.9" customHeight="1">
      <c r="A37" s="24" t="s">
        <v>295</v>
      </c>
      <c r="B37" s="25">
        <v>56</v>
      </c>
      <c r="C37" s="26">
        <v>0.28999999999999998</v>
      </c>
      <c r="D37" s="25">
        <f t="shared" si="0"/>
        <v>16.239999999999998</v>
      </c>
      <c r="E37" s="26">
        <v>1</v>
      </c>
      <c r="F37" s="25">
        <f t="shared" si="1"/>
        <v>56</v>
      </c>
      <c r="G37" s="25">
        <f t="shared" si="2"/>
        <v>72.239999999999995</v>
      </c>
      <c r="H37" s="60">
        <v>0.96</v>
      </c>
      <c r="I37" s="25">
        <f t="shared" si="3"/>
        <v>53.76</v>
      </c>
      <c r="J37" s="25">
        <f t="shared" si="4"/>
        <v>18.479999999999997</v>
      </c>
      <c r="K37" s="85">
        <f t="shared" si="5"/>
        <v>0.33000000000000007</v>
      </c>
      <c r="L37" s="27"/>
      <c r="M37" s="28"/>
      <c r="N37" s="79"/>
      <c r="O37" s="79"/>
      <c r="P37" s="79"/>
      <c r="Q37" s="79"/>
      <c r="R37" s="79"/>
      <c r="S37" s="72"/>
      <c r="T37" s="79"/>
      <c r="U37" s="79"/>
      <c r="V37" s="72"/>
    </row>
    <row r="38" spans="1:22" ht="34.9" customHeight="1">
      <c r="A38" s="29" t="s">
        <v>41</v>
      </c>
      <c r="B38" s="8">
        <v>24.4</v>
      </c>
      <c r="C38" s="30">
        <v>0.54</v>
      </c>
      <c r="D38" s="8">
        <f t="shared" si="0"/>
        <v>13.176</v>
      </c>
      <c r="E38" s="30">
        <v>1</v>
      </c>
      <c r="F38" s="8">
        <f t="shared" si="1"/>
        <v>24.4</v>
      </c>
      <c r="G38" s="8">
        <f t="shared" si="2"/>
        <v>37.576000000000001</v>
      </c>
      <c r="H38" s="61">
        <v>1.08</v>
      </c>
      <c r="I38" s="8">
        <f t="shared" si="3"/>
        <v>26.352</v>
      </c>
      <c r="J38" s="8">
        <f t="shared" si="4"/>
        <v>11.224</v>
      </c>
      <c r="K38" s="85">
        <f t="shared" si="5"/>
        <v>0.45999999999999996</v>
      </c>
      <c r="L38" s="22"/>
      <c r="M38" s="23"/>
      <c r="N38" s="78">
        <v>24</v>
      </c>
      <c r="O38" s="78">
        <f>B38/N38</f>
        <v>1.0166666666666666</v>
      </c>
      <c r="P38" s="78">
        <f>O38/0.3</f>
        <v>3.3888888888888888</v>
      </c>
      <c r="Q38" s="78">
        <v>3</v>
      </c>
      <c r="R38" s="78">
        <f>Q38-O38</f>
        <v>1.9833333333333334</v>
      </c>
      <c r="S38" s="71">
        <f>O38/Q38</f>
        <v>0.33888888888888885</v>
      </c>
      <c r="T38" s="78"/>
      <c r="U38" s="78"/>
      <c r="V38" s="71"/>
    </row>
    <row r="39" spans="1:22" ht="34.9" customHeight="1">
      <c r="A39" s="24" t="s">
        <v>42</v>
      </c>
      <c r="B39" s="25">
        <v>23</v>
      </c>
      <c r="C39" s="26">
        <v>1.33</v>
      </c>
      <c r="D39" s="25">
        <f t="shared" si="0"/>
        <v>30.590000000000003</v>
      </c>
      <c r="E39" s="26"/>
      <c r="F39" s="25">
        <f t="shared" si="1"/>
        <v>0</v>
      </c>
      <c r="G39" s="25">
        <f t="shared" si="2"/>
        <v>30.590000000000003</v>
      </c>
      <c r="H39" s="60">
        <v>0.96</v>
      </c>
      <c r="I39" s="25">
        <f t="shared" si="3"/>
        <v>22.08</v>
      </c>
      <c r="J39" s="25">
        <f t="shared" si="4"/>
        <v>8.5100000000000051</v>
      </c>
      <c r="K39" s="85">
        <f t="shared" si="5"/>
        <v>0.37000000000000011</v>
      </c>
      <c r="L39" s="27"/>
      <c r="M39" s="28"/>
      <c r="N39" s="79"/>
      <c r="O39" s="79"/>
      <c r="P39" s="79"/>
      <c r="Q39" s="79"/>
      <c r="R39" s="79"/>
      <c r="S39" s="72"/>
      <c r="T39" s="79"/>
      <c r="U39" s="79"/>
      <c r="V39" s="72"/>
    </row>
    <row r="40" spans="1:22" ht="34.9" customHeight="1">
      <c r="A40" s="29" t="s">
        <v>296</v>
      </c>
      <c r="B40" s="8">
        <v>22.45</v>
      </c>
      <c r="C40" s="30">
        <v>0.83</v>
      </c>
      <c r="D40" s="8">
        <f t="shared" si="0"/>
        <v>18.633499999999998</v>
      </c>
      <c r="E40" s="30">
        <v>2</v>
      </c>
      <c r="F40" s="8">
        <f t="shared" si="1"/>
        <v>44.9</v>
      </c>
      <c r="G40" s="8">
        <f t="shared" si="2"/>
        <v>63.533499999999997</v>
      </c>
      <c r="H40" s="61">
        <v>1.79</v>
      </c>
      <c r="I40" s="8">
        <f t="shared" si="3"/>
        <v>40.185499999999998</v>
      </c>
      <c r="J40" s="8">
        <f t="shared" si="4"/>
        <v>23.347999999999999</v>
      </c>
      <c r="K40" s="85">
        <f t="shared" si="5"/>
        <v>1.04</v>
      </c>
      <c r="L40" s="22"/>
      <c r="M40" s="23"/>
      <c r="N40" s="78"/>
      <c r="O40" s="78"/>
      <c r="P40" s="78"/>
      <c r="Q40" s="78"/>
      <c r="R40" s="78"/>
      <c r="S40" s="71"/>
      <c r="T40" s="78"/>
      <c r="U40" s="78"/>
      <c r="V40" s="71"/>
    </row>
    <row r="41" spans="1:22" ht="34.9" customHeight="1">
      <c r="A41" s="24" t="s">
        <v>43</v>
      </c>
      <c r="B41" s="25">
        <v>24.75</v>
      </c>
      <c r="C41" s="26">
        <v>0.63</v>
      </c>
      <c r="D41" s="25">
        <f t="shared" si="0"/>
        <v>15.592499999999999</v>
      </c>
      <c r="E41" s="26"/>
      <c r="F41" s="25">
        <f t="shared" si="1"/>
        <v>0</v>
      </c>
      <c r="G41" s="25">
        <f t="shared" si="2"/>
        <v>15.592499999999999</v>
      </c>
      <c r="H41" s="60">
        <v>0.28999999999999998</v>
      </c>
      <c r="I41" s="25">
        <f t="shared" si="3"/>
        <v>7.1774999999999993</v>
      </c>
      <c r="J41" s="25">
        <f t="shared" si="4"/>
        <v>8.4149999999999991</v>
      </c>
      <c r="K41" s="85">
        <f t="shared" si="5"/>
        <v>0.34</v>
      </c>
      <c r="L41" s="27"/>
      <c r="M41" s="28"/>
      <c r="N41" s="79"/>
      <c r="O41" s="79"/>
      <c r="P41" s="79"/>
      <c r="Q41" s="79"/>
      <c r="R41" s="79"/>
      <c r="S41" s="72"/>
      <c r="T41" s="79"/>
      <c r="U41" s="79"/>
      <c r="V41" s="72"/>
    </row>
    <row r="42" spans="1:22" ht="34.9" customHeight="1">
      <c r="A42" s="29" t="s">
        <v>44</v>
      </c>
      <c r="B42" s="8">
        <v>162</v>
      </c>
      <c r="C42" s="30">
        <v>1.25</v>
      </c>
      <c r="D42" s="8">
        <f t="shared" si="0"/>
        <v>202.5</v>
      </c>
      <c r="E42" s="30">
        <v>1</v>
      </c>
      <c r="F42" s="8">
        <f t="shared" si="1"/>
        <v>162</v>
      </c>
      <c r="G42" s="8">
        <f t="shared" si="2"/>
        <v>364.5</v>
      </c>
      <c r="H42" s="61">
        <v>1.5</v>
      </c>
      <c r="I42" s="8">
        <f t="shared" si="3"/>
        <v>243</v>
      </c>
      <c r="J42" s="8">
        <f t="shared" si="4"/>
        <v>121.5</v>
      </c>
      <c r="K42" s="85">
        <f t="shared" si="5"/>
        <v>0.75</v>
      </c>
      <c r="L42" s="22"/>
      <c r="M42" s="23"/>
      <c r="N42" s="78"/>
      <c r="O42" s="78"/>
      <c r="P42" s="78"/>
      <c r="Q42" s="78"/>
      <c r="R42" s="78"/>
      <c r="S42" s="71"/>
      <c r="T42" s="78"/>
      <c r="U42" s="78"/>
      <c r="V42" s="71"/>
    </row>
    <row r="43" spans="1:22" ht="34.9" customHeight="1">
      <c r="A43" s="24" t="s">
        <v>297</v>
      </c>
      <c r="B43" s="25">
        <v>30</v>
      </c>
      <c r="C43" s="26">
        <v>0.54</v>
      </c>
      <c r="D43" s="25">
        <f t="shared" si="0"/>
        <v>16.200000000000003</v>
      </c>
      <c r="E43" s="26">
        <v>1</v>
      </c>
      <c r="F43" s="25">
        <f t="shared" si="1"/>
        <v>30</v>
      </c>
      <c r="G43" s="25">
        <f t="shared" si="2"/>
        <v>46.2</v>
      </c>
      <c r="H43" s="60">
        <v>1</v>
      </c>
      <c r="I43" s="25">
        <f t="shared" si="3"/>
        <v>30</v>
      </c>
      <c r="J43" s="25">
        <f t="shared" si="4"/>
        <v>16.200000000000003</v>
      </c>
      <c r="K43" s="85">
        <f t="shared" si="5"/>
        <v>0.54</v>
      </c>
      <c r="L43" s="27"/>
      <c r="M43" s="28"/>
      <c r="N43" s="79"/>
      <c r="O43" s="79"/>
      <c r="P43" s="79"/>
      <c r="Q43" s="79"/>
      <c r="R43" s="79"/>
      <c r="S43" s="72"/>
      <c r="T43" s="79"/>
      <c r="U43" s="79"/>
      <c r="V43" s="72"/>
    </row>
    <row r="44" spans="1:22" ht="34.9" customHeight="1">
      <c r="A44" s="29" t="s">
        <v>298</v>
      </c>
      <c r="B44" s="8">
        <v>24.75</v>
      </c>
      <c r="C44" s="30">
        <v>0</v>
      </c>
      <c r="D44" s="8">
        <f t="shared" si="0"/>
        <v>0</v>
      </c>
      <c r="E44" s="30"/>
      <c r="F44" s="8">
        <f t="shared" si="1"/>
        <v>0</v>
      </c>
      <c r="G44" s="8">
        <f t="shared" si="2"/>
        <v>0</v>
      </c>
      <c r="H44" s="61">
        <v>0</v>
      </c>
      <c r="I44" s="8">
        <f t="shared" si="3"/>
        <v>0</v>
      </c>
      <c r="J44" s="8">
        <f t="shared" si="4"/>
        <v>0</v>
      </c>
      <c r="K44" s="85">
        <f t="shared" si="5"/>
        <v>0</v>
      </c>
      <c r="L44" s="22"/>
      <c r="M44" s="23"/>
      <c r="N44" s="78"/>
      <c r="O44" s="78"/>
      <c r="P44" s="78"/>
      <c r="Q44" s="78"/>
      <c r="R44" s="78"/>
      <c r="S44" s="71"/>
      <c r="T44" s="78"/>
      <c r="U44" s="78"/>
      <c r="V44" s="71"/>
    </row>
    <row r="45" spans="1:22" ht="34.9" customHeight="1">
      <c r="A45" s="24" t="s">
        <v>299</v>
      </c>
      <c r="B45" s="25">
        <v>25.4</v>
      </c>
      <c r="C45" s="26">
        <v>1.25</v>
      </c>
      <c r="D45" s="25">
        <f t="shared" si="0"/>
        <v>31.75</v>
      </c>
      <c r="E45" s="26"/>
      <c r="F45" s="25">
        <f t="shared" si="1"/>
        <v>0</v>
      </c>
      <c r="G45" s="25">
        <f t="shared" si="2"/>
        <v>31.75</v>
      </c>
      <c r="H45" s="60">
        <v>0.88</v>
      </c>
      <c r="I45" s="25">
        <f t="shared" si="3"/>
        <v>22.352</v>
      </c>
      <c r="J45" s="25">
        <f t="shared" si="4"/>
        <v>9.3979999999999997</v>
      </c>
      <c r="K45" s="85">
        <f t="shared" si="5"/>
        <v>0.37</v>
      </c>
      <c r="L45" s="27"/>
      <c r="M45" s="28"/>
      <c r="N45" s="79"/>
      <c r="O45" s="79"/>
      <c r="P45" s="79"/>
      <c r="Q45" s="79"/>
      <c r="R45" s="79"/>
      <c r="S45" s="72"/>
      <c r="T45" s="79"/>
      <c r="U45" s="79"/>
      <c r="V45" s="72"/>
    </row>
    <row r="46" spans="1:22" ht="34.9" customHeight="1">
      <c r="A46" s="29" t="s">
        <v>45</v>
      </c>
      <c r="B46" s="8">
        <v>25.5</v>
      </c>
      <c r="C46" s="30">
        <v>0.75</v>
      </c>
      <c r="D46" s="8">
        <f t="shared" si="0"/>
        <v>19.125</v>
      </c>
      <c r="E46" s="30">
        <v>3</v>
      </c>
      <c r="F46" s="8">
        <f t="shared" si="1"/>
        <v>76.5</v>
      </c>
      <c r="G46" s="8">
        <f t="shared" si="2"/>
        <v>95.625</v>
      </c>
      <c r="H46" s="61">
        <v>1.1599999999999999</v>
      </c>
      <c r="I46" s="8">
        <f t="shared" si="3"/>
        <v>29.58</v>
      </c>
      <c r="J46" s="8">
        <f t="shared" si="4"/>
        <v>66.045000000000002</v>
      </c>
      <c r="K46" s="85">
        <f t="shared" si="5"/>
        <v>2.59</v>
      </c>
      <c r="L46" s="22"/>
      <c r="M46" s="23"/>
      <c r="N46" s="78">
        <v>24</v>
      </c>
      <c r="O46" s="78">
        <f>B46/N46</f>
        <v>1.0625</v>
      </c>
      <c r="P46" s="78">
        <f>O46/0.3</f>
        <v>3.541666666666667</v>
      </c>
      <c r="Q46" s="78">
        <v>3</v>
      </c>
      <c r="R46" s="78">
        <f>Q46-O46</f>
        <v>1.9375</v>
      </c>
      <c r="S46" s="71">
        <f>O46/Q46</f>
        <v>0.35416666666666669</v>
      </c>
      <c r="T46" s="78"/>
      <c r="U46" s="78"/>
      <c r="V46" s="71"/>
    </row>
    <row r="47" spans="1:22" ht="34.9" customHeight="1">
      <c r="A47" s="24" t="s">
        <v>46</v>
      </c>
      <c r="B47" s="25">
        <v>101</v>
      </c>
      <c r="C47" s="26">
        <v>0</v>
      </c>
      <c r="D47" s="25">
        <f t="shared" si="0"/>
        <v>0</v>
      </c>
      <c r="E47" s="26">
        <v>7</v>
      </c>
      <c r="F47" s="25">
        <f t="shared" si="1"/>
        <v>707</v>
      </c>
      <c r="G47" s="25">
        <f t="shared" si="2"/>
        <v>707</v>
      </c>
      <c r="H47" s="60">
        <v>0.5</v>
      </c>
      <c r="I47" s="25">
        <f t="shared" si="3"/>
        <v>50.5</v>
      </c>
      <c r="J47" s="25">
        <f t="shared" si="4"/>
        <v>656.5</v>
      </c>
      <c r="K47" s="85">
        <f t="shared" si="5"/>
        <v>6.5</v>
      </c>
      <c r="L47" s="27"/>
      <c r="M47" s="28"/>
      <c r="N47" s="79"/>
      <c r="O47" s="79"/>
      <c r="P47" s="79"/>
      <c r="Q47" s="79"/>
      <c r="R47" s="79"/>
      <c r="S47" s="72"/>
      <c r="T47" s="79"/>
      <c r="U47" s="79"/>
      <c r="V47" s="72"/>
    </row>
    <row r="48" spans="1:22" ht="34.9" customHeight="1">
      <c r="A48" s="29" t="s">
        <v>300</v>
      </c>
      <c r="B48" s="8">
        <v>21.5</v>
      </c>
      <c r="C48" s="30">
        <v>0.38</v>
      </c>
      <c r="D48" s="8">
        <f t="shared" si="0"/>
        <v>8.17</v>
      </c>
      <c r="E48" s="30"/>
      <c r="F48" s="8">
        <f t="shared" si="1"/>
        <v>0</v>
      </c>
      <c r="G48" s="8">
        <f t="shared" si="2"/>
        <v>8.17</v>
      </c>
      <c r="H48" s="61">
        <v>0</v>
      </c>
      <c r="I48" s="8">
        <f t="shared" si="3"/>
        <v>0</v>
      </c>
      <c r="J48" s="8">
        <f t="shared" si="4"/>
        <v>8.17</v>
      </c>
      <c r="K48" s="85">
        <f t="shared" si="5"/>
        <v>0.38</v>
      </c>
      <c r="L48" s="22"/>
      <c r="M48" s="23"/>
      <c r="N48" s="78"/>
      <c r="O48" s="78"/>
      <c r="P48" s="78"/>
      <c r="Q48" s="78"/>
      <c r="R48" s="78"/>
      <c r="S48" s="71"/>
      <c r="T48" s="78"/>
      <c r="U48" s="78"/>
      <c r="V48" s="71"/>
    </row>
    <row r="49" spans="1:22" ht="34.9" customHeight="1">
      <c r="A49" s="24" t="s">
        <v>301</v>
      </c>
      <c r="B49" s="25">
        <v>119</v>
      </c>
      <c r="C49" s="26">
        <v>0</v>
      </c>
      <c r="D49" s="25">
        <f>B49*C49</f>
        <v>0</v>
      </c>
      <c r="E49" s="26">
        <v>3</v>
      </c>
      <c r="F49" s="25">
        <f>B49*E49</f>
        <v>357</v>
      </c>
      <c r="G49" s="25">
        <f>D49+F49</f>
        <v>357</v>
      </c>
      <c r="H49" s="60">
        <v>1.25</v>
      </c>
      <c r="I49" s="25">
        <f>B49*H49</f>
        <v>148.75</v>
      </c>
      <c r="J49" s="25">
        <f>G49-I49</f>
        <v>208.25</v>
      </c>
      <c r="K49" s="85">
        <f>C49+E49-H49</f>
        <v>1.75</v>
      </c>
      <c r="L49" s="27"/>
      <c r="M49" s="28"/>
      <c r="N49" s="79"/>
      <c r="O49" s="79"/>
      <c r="P49" s="79"/>
      <c r="Q49" s="79"/>
      <c r="R49" s="79"/>
      <c r="S49" s="72"/>
      <c r="T49" s="79"/>
      <c r="U49" s="79"/>
      <c r="V49" s="72"/>
    </row>
    <row r="50" spans="1:22" ht="34.9" customHeight="1">
      <c r="A50" s="29" t="s">
        <v>47</v>
      </c>
      <c r="B50" s="8">
        <v>61.5</v>
      </c>
      <c r="C50" s="30">
        <v>0</v>
      </c>
      <c r="D50" s="8">
        <f>B50*C50</f>
        <v>0</v>
      </c>
      <c r="E50" s="30"/>
      <c r="F50" s="8">
        <f>B50*E50</f>
        <v>0</v>
      </c>
      <c r="G50" s="8">
        <f>D50+F50</f>
        <v>0</v>
      </c>
      <c r="H50" s="61">
        <v>0</v>
      </c>
      <c r="I50" s="8">
        <f>B50*H50</f>
        <v>0</v>
      </c>
      <c r="J50" s="8">
        <f>G50-I50</f>
        <v>0</v>
      </c>
      <c r="K50" s="85">
        <f>C50+E50-H50</f>
        <v>0</v>
      </c>
      <c r="L50" s="22"/>
      <c r="M50" s="23"/>
      <c r="N50" s="78"/>
      <c r="O50" s="78"/>
      <c r="P50" s="78"/>
      <c r="Q50" s="78"/>
      <c r="R50" s="78"/>
      <c r="S50" s="71"/>
      <c r="T50" s="78"/>
      <c r="U50" s="78"/>
      <c r="V50" s="71"/>
    </row>
    <row r="51" spans="1:22" ht="34.9" customHeight="1">
      <c r="A51" s="24" t="s">
        <v>48</v>
      </c>
      <c r="B51" s="25">
        <v>82</v>
      </c>
      <c r="C51" s="26">
        <v>1</v>
      </c>
      <c r="D51" s="25">
        <f t="shared" si="0"/>
        <v>82</v>
      </c>
      <c r="E51" s="26">
        <v>4</v>
      </c>
      <c r="F51" s="25">
        <f t="shared" si="1"/>
        <v>328</v>
      </c>
      <c r="G51" s="25">
        <f t="shared" si="2"/>
        <v>410</v>
      </c>
      <c r="H51" s="60">
        <v>0</v>
      </c>
      <c r="I51" s="25">
        <f t="shared" si="3"/>
        <v>0</v>
      </c>
      <c r="J51" s="25">
        <f t="shared" si="4"/>
        <v>410</v>
      </c>
      <c r="K51" s="85">
        <f t="shared" si="5"/>
        <v>5</v>
      </c>
      <c r="L51" s="27"/>
      <c r="M51" s="28"/>
      <c r="N51" s="79">
        <v>41</v>
      </c>
      <c r="O51" s="79">
        <f>B51/N51</f>
        <v>2</v>
      </c>
      <c r="P51" s="79">
        <f>O51/0.3</f>
        <v>6.666666666666667</v>
      </c>
      <c r="Q51" s="79">
        <v>3</v>
      </c>
      <c r="R51" s="79">
        <f>Q51-O51</f>
        <v>1</v>
      </c>
      <c r="S51" s="72">
        <f>O51/Q51</f>
        <v>0.66666666666666663</v>
      </c>
      <c r="T51" s="79"/>
      <c r="U51" s="79"/>
      <c r="V51" s="72"/>
    </row>
    <row r="52" spans="1:22" ht="34.9" customHeight="1">
      <c r="A52" s="29" t="s">
        <v>49</v>
      </c>
      <c r="B52" s="8">
        <v>23.75</v>
      </c>
      <c r="C52" s="30">
        <v>0</v>
      </c>
      <c r="D52" s="8">
        <f t="shared" si="0"/>
        <v>0</v>
      </c>
      <c r="E52" s="30"/>
      <c r="F52" s="8">
        <f t="shared" si="1"/>
        <v>0</v>
      </c>
      <c r="G52" s="8">
        <f t="shared" si="2"/>
        <v>0</v>
      </c>
      <c r="H52" s="61">
        <v>0</v>
      </c>
      <c r="I52" s="8">
        <f t="shared" si="3"/>
        <v>0</v>
      </c>
      <c r="J52" s="8">
        <f t="shared" si="4"/>
        <v>0</v>
      </c>
      <c r="K52" s="85">
        <f t="shared" si="5"/>
        <v>0</v>
      </c>
      <c r="L52" s="22"/>
      <c r="M52" s="23"/>
      <c r="N52" s="78"/>
      <c r="O52" s="78"/>
      <c r="P52" s="78"/>
      <c r="Q52" s="78"/>
      <c r="R52" s="78"/>
      <c r="S52" s="71"/>
      <c r="T52" s="78"/>
      <c r="U52" s="78"/>
      <c r="V52" s="71"/>
    </row>
    <row r="53" spans="1:22" ht="34.9" customHeight="1">
      <c r="A53" s="24" t="s">
        <v>50</v>
      </c>
      <c r="B53" s="25">
        <v>25.5</v>
      </c>
      <c r="C53" s="26">
        <v>0.21</v>
      </c>
      <c r="D53" s="25">
        <f t="shared" si="0"/>
        <v>5.3549999999999995</v>
      </c>
      <c r="E53" s="26">
        <v>9</v>
      </c>
      <c r="F53" s="25">
        <f t="shared" si="1"/>
        <v>229.5</v>
      </c>
      <c r="G53" s="25">
        <f t="shared" si="2"/>
        <v>234.85499999999999</v>
      </c>
      <c r="H53" s="60">
        <v>0.75</v>
      </c>
      <c r="I53" s="25">
        <f t="shared" si="3"/>
        <v>19.125</v>
      </c>
      <c r="J53" s="25">
        <f>G53-I53</f>
        <v>215.73</v>
      </c>
      <c r="K53" s="85">
        <f>C53+E53-H53</f>
        <v>8.4600000000000009</v>
      </c>
      <c r="L53" s="27"/>
      <c r="M53" s="28"/>
      <c r="N53" s="79"/>
      <c r="O53" s="79"/>
      <c r="P53" s="79"/>
      <c r="Q53" s="79"/>
      <c r="R53" s="79"/>
      <c r="S53" s="72"/>
      <c r="T53" s="79"/>
      <c r="U53" s="79"/>
      <c r="V53" s="72"/>
    </row>
    <row r="54" spans="1:22" ht="34.9" customHeight="1">
      <c r="A54" s="29" t="s">
        <v>51</v>
      </c>
      <c r="B54" s="8">
        <v>79</v>
      </c>
      <c r="C54" s="30">
        <v>1.5</v>
      </c>
      <c r="D54" s="8">
        <f t="shared" si="0"/>
        <v>118.5</v>
      </c>
      <c r="E54" s="30">
        <v>2</v>
      </c>
      <c r="F54" s="8">
        <f t="shared" si="1"/>
        <v>158</v>
      </c>
      <c r="G54" s="8">
        <f t="shared" si="2"/>
        <v>276.5</v>
      </c>
      <c r="H54" s="61">
        <v>1.5</v>
      </c>
      <c r="I54" s="8">
        <f t="shared" si="3"/>
        <v>118.5</v>
      </c>
      <c r="J54" s="8">
        <f t="shared" si="4"/>
        <v>158</v>
      </c>
      <c r="K54" s="85">
        <f t="shared" si="5"/>
        <v>2</v>
      </c>
      <c r="L54" s="22"/>
      <c r="M54" s="23"/>
      <c r="N54" s="78"/>
      <c r="O54" s="78"/>
      <c r="P54" s="78"/>
      <c r="Q54" s="78"/>
      <c r="R54" s="78"/>
      <c r="S54" s="71"/>
      <c r="T54" s="78"/>
      <c r="U54" s="78"/>
      <c r="V54" s="71"/>
    </row>
    <row r="55" spans="1:22" ht="34.9" customHeight="1">
      <c r="A55" s="24" t="s">
        <v>302</v>
      </c>
      <c r="B55" s="25">
        <v>49.5</v>
      </c>
      <c r="C55" s="26">
        <v>0.17</v>
      </c>
      <c r="D55" s="25">
        <f t="shared" si="0"/>
        <v>8.4150000000000009</v>
      </c>
      <c r="E55" s="26">
        <v>2</v>
      </c>
      <c r="F55" s="25">
        <f>B55*E55</f>
        <v>99</v>
      </c>
      <c r="G55" s="25">
        <f>D55+F55</f>
        <v>107.41500000000001</v>
      </c>
      <c r="H55" s="60">
        <v>0.21</v>
      </c>
      <c r="I55" s="25">
        <f>B55*H55</f>
        <v>10.395</v>
      </c>
      <c r="J55" s="25">
        <f>G55-I55</f>
        <v>97.02000000000001</v>
      </c>
      <c r="K55" s="85">
        <f>C55+E55-H55</f>
        <v>1.96</v>
      </c>
      <c r="L55" s="27"/>
      <c r="M55" s="28"/>
      <c r="N55" s="79"/>
      <c r="O55" s="79"/>
      <c r="P55" s="79"/>
      <c r="Q55" s="79"/>
      <c r="R55" s="79"/>
      <c r="S55" s="72"/>
      <c r="T55" s="79"/>
      <c r="U55" s="79"/>
      <c r="V55" s="72"/>
    </row>
    <row r="56" spans="1:22" ht="34.9" customHeight="1">
      <c r="A56" s="29" t="s">
        <v>52</v>
      </c>
      <c r="B56" s="8">
        <v>22.5</v>
      </c>
      <c r="C56" s="30">
        <v>0.42</v>
      </c>
      <c r="D56" s="8">
        <f t="shared" si="0"/>
        <v>9.4499999999999993</v>
      </c>
      <c r="E56" s="30"/>
      <c r="F56" s="8">
        <f t="shared" si="1"/>
        <v>0</v>
      </c>
      <c r="G56" s="8">
        <f t="shared" si="2"/>
        <v>9.4499999999999993</v>
      </c>
      <c r="H56" s="61">
        <v>0.13</v>
      </c>
      <c r="I56" s="8">
        <f t="shared" si="3"/>
        <v>2.9250000000000003</v>
      </c>
      <c r="J56" s="8">
        <f t="shared" si="4"/>
        <v>6.5249999999999986</v>
      </c>
      <c r="K56" s="85">
        <f t="shared" si="5"/>
        <v>0.28999999999999998</v>
      </c>
      <c r="L56" s="22"/>
      <c r="M56" s="23"/>
      <c r="N56" s="78"/>
      <c r="O56" s="78"/>
      <c r="P56" s="78"/>
      <c r="Q56" s="78"/>
      <c r="R56" s="78"/>
      <c r="S56" s="71"/>
      <c r="T56" s="78"/>
      <c r="U56" s="78"/>
      <c r="V56" s="71"/>
    </row>
    <row r="57" spans="1:22" ht="34.9" customHeight="1">
      <c r="A57" s="24" t="s">
        <v>53</v>
      </c>
      <c r="B57" s="25">
        <v>19.2</v>
      </c>
      <c r="C57" s="26">
        <v>0.79</v>
      </c>
      <c r="D57" s="25">
        <f t="shared" si="0"/>
        <v>15.167999999999999</v>
      </c>
      <c r="E57" s="26">
        <v>1</v>
      </c>
      <c r="F57" s="25">
        <f t="shared" si="1"/>
        <v>19.2</v>
      </c>
      <c r="G57" s="25">
        <f t="shared" si="2"/>
        <v>34.367999999999995</v>
      </c>
      <c r="H57" s="60">
        <v>1.17</v>
      </c>
      <c r="I57" s="25">
        <f t="shared" si="3"/>
        <v>22.463999999999999</v>
      </c>
      <c r="J57" s="25">
        <f t="shared" si="4"/>
        <v>11.903999999999996</v>
      </c>
      <c r="K57" s="85">
        <f t="shared" si="5"/>
        <v>0.62000000000000011</v>
      </c>
      <c r="L57" s="27"/>
      <c r="M57" s="28"/>
      <c r="N57" s="79">
        <v>24</v>
      </c>
      <c r="O57" s="79">
        <f>B57/N57</f>
        <v>0.79999999999999993</v>
      </c>
      <c r="P57" s="79">
        <f>O57/0.3</f>
        <v>2.6666666666666665</v>
      </c>
      <c r="Q57" s="79">
        <v>3</v>
      </c>
      <c r="R57" s="79">
        <f>Q57-O57</f>
        <v>2.2000000000000002</v>
      </c>
      <c r="S57" s="72">
        <f>O57/Q57</f>
        <v>0.26666666666666666</v>
      </c>
      <c r="T57" s="79"/>
      <c r="U57" s="79"/>
      <c r="V57" s="72"/>
    </row>
    <row r="58" spans="1:22" ht="34.9" customHeight="1">
      <c r="A58" s="29" t="s">
        <v>54</v>
      </c>
      <c r="B58" s="8">
        <v>19.2</v>
      </c>
      <c r="C58" s="30">
        <v>0</v>
      </c>
      <c r="D58" s="8">
        <f t="shared" si="0"/>
        <v>0</v>
      </c>
      <c r="E58" s="30"/>
      <c r="F58" s="8">
        <f t="shared" si="1"/>
        <v>0</v>
      </c>
      <c r="G58" s="8">
        <f t="shared" si="2"/>
        <v>0</v>
      </c>
      <c r="H58" s="61">
        <v>0</v>
      </c>
      <c r="I58" s="8">
        <f t="shared" si="3"/>
        <v>0</v>
      </c>
      <c r="J58" s="8">
        <f t="shared" si="4"/>
        <v>0</v>
      </c>
      <c r="K58" s="85">
        <f t="shared" si="5"/>
        <v>0</v>
      </c>
      <c r="L58" s="22"/>
      <c r="M58" s="23"/>
      <c r="N58" s="78"/>
      <c r="O58" s="78"/>
      <c r="P58" s="78"/>
      <c r="Q58" s="78"/>
      <c r="R58" s="78"/>
      <c r="S58" s="71"/>
      <c r="T58" s="78"/>
      <c r="U58" s="78"/>
      <c r="V58" s="71"/>
    </row>
    <row r="59" spans="1:22" ht="34.9" customHeight="1">
      <c r="A59" s="24" t="s">
        <v>303</v>
      </c>
      <c r="B59" s="25">
        <v>19.2</v>
      </c>
      <c r="C59" s="26">
        <v>0.92</v>
      </c>
      <c r="D59" s="25">
        <f t="shared" si="0"/>
        <v>17.664000000000001</v>
      </c>
      <c r="E59" s="26">
        <v>6</v>
      </c>
      <c r="F59" s="25">
        <f t="shared" si="1"/>
        <v>115.19999999999999</v>
      </c>
      <c r="G59" s="25">
        <f t="shared" si="2"/>
        <v>132.86399999999998</v>
      </c>
      <c r="H59" s="60">
        <v>3.17</v>
      </c>
      <c r="I59" s="25">
        <f t="shared" si="3"/>
        <v>60.863999999999997</v>
      </c>
      <c r="J59" s="25">
        <f t="shared" si="4"/>
        <v>71.999999999999972</v>
      </c>
      <c r="K59" s="85">
        <f t="shared" si="5"/>
        <v>3.75</v>
      </c>
      <c r="L59" s="27"/>
      <c r="M59" s="28"/>
      <c r="N59" s="79">
        <v>24</v>
      </c>
      <c r="O59" s="79">
        <f>B59/N59</f>
        <v>0.79999999999999993</v>
      </c>
      <c r="P59" s="79">
        <f>O59/0.3</f>
        <v>2.6666666666666665</v>
      </c>
      <c r="Q59" s="79">
        <v>3</v>
      </c>
      <c r="R59" s="79">
        <f>Q59-O59</f>
        <v>2.2000000000000002</v>
      </c>
      <c r="S59" s="72">
        <f>O59/Q59</f>
        <v>0.26666666666666666</v>
      </c>
      <c r="T59" s="79"/>
      <c r="U59" s="79"/>
      <c r="V59" s="72"/>
    </row>
    <row r="60" spans="1:22" ht="34.9" customHeight="1">
      <c r="A60" s="29" t="s">
        <v>55</v>
      </c>
      <c r="B60" s="8">
        <v>24.4</v>
      </c>
      <c r="C60" s="30">
        <v>0</v>
      </c>
      <c r="D60" s="8">
        <f t="shared" si="0"/>
        <v>0</v>
      </c>
      <c r="E60" s="30">
        <v>1</v>
      </c>
      <c r="F60" s="8">
        <f t="shared" si="1"/>
        <v>24.4</v>
      </c>
      <c r="G60" s="8">
        <f t="shared" si="2"/>
        <v>24.4</v>
      </c>
      <c r="H60" s="61">
        <v>0.92</v>
      </c>
      <c r="I60" s="8">
        <f t="shared" si="3"/>
        <v>22.448</v>
      </c>
      <c r="J60" s="8">
        <f t="shared" si="4"/>
        <v>1.9519999999999982</v>
      </c>
      <c r="K60" s="85">
        <f t="shared" si="5"/>
        <v>7.999999999999996E-2</v>
      </c>
      <c r="L60" s="22"/>
      <c r="M60" s="23"/>
      <c r="N60" s="78">
        <v>24</v>
      </c>
      <c r="O60" s="78">
        <f>B60/N60</f>
        <v>1.0166666666666666</v>
      </c>
      <c r="P60" s="78">
        <f>O60/0.3</f>
        <v>3.3888888888888888</v>
      </c>
      <c r="Q60" s="78"/>
      <c r="R60" s="78"/>
      <c r="S60" s="71"/>
      <c r="T60" s="78"/>
      <c r="U60" s="78"/>
      <c r="V60" s="71"/>
    </row>
    <row r="61" spans="1:22" ht="34.9" customHeight="1">
      <c r="A61" s="24" t="s">
        <v>56</v>
      </c>
      <c r="B61" s="25">
        <v>17.3</v>
      </c>
      <c r="C61" s="26">
        <v>1</v>
      </c>
      <c r="D61" s="25">
        <f t="shared" si="0"/>
        <v>17.3</v>
      </c>
      <c r="E61" s="26">
        <v>18</v>
      </c>
      <c r="F61" s="25">
        <f t="shared" si="1"/>
        <v>311.40000000000003</v>
      </c>
      <c r="G61" s="25">
        <f t="shared" si="2"/>
        <v>328.70000000000005</v>
      </c>
      <c r="H61" s="60">
        <v>6.67</v>
      </c>
      <c r="I61" s="25">
        <f t="shared" si="3"/>
        <v>115.39100000000001</v>
      </c>
      <c r="J61" s="25">
        <f t="shared" si="4"/>
        <v>213.30900000000003</v>
      </c>
      <c r="K61" s="85">
        <f t="shared" si="5"/>
        <v>12.33</v>
      </c>
      <c r="L61" s="27"/>
      <c r="M61" s="28"/>
      <c r="N61" s="79">
        <v>24</v>
      </c>
      <c r="O61" s="79">
        <f>B61/N61</f>
        <v>0.72083333333333333</v>
      </c>
      <c r="P61" s="79">
        <f>O61/0.3</f>
        <v>2.4027777777777777</v>
      </c>
      <c r="Q61" s="79">
        <v>2.5</v>
      </c>
      <c r="R61" s="79">
        <f>Q61-O61</f>
        <v>1.7791666666666668</v>
      </c>
      <c r="S61" s="72">
        <f>O61/Q61</f>
        <v>0.28833333333333333</v>
      </c>
      <c r="T61" s="79">
        <v>2</v>
      </c>
      <c r="U61" s="79">
        <f>T61-O61</f>
        <v>1.2791666666666668</v>
      </c>
      <c r="V61" s="72">
        <f>O61/T61</f>
        <v>0.36041666666666666</v>
      </c>
    </row>
    <row r="62" spans="1:22" ht="34.9" customHeight="1">
      <c r="A62" s="29" t="s">
        <v>304</v>
      </c>
      <c r="B62" s="8">
        <v>25.5</v>
      </c>
      <c r="C62" s="30">
        <v>0.21</v>
      </c>
      <c r="D62" s="8">
        <f t="shared" si="0"/>
        <v>5.3549999999999995</v>
      </c>
      <c r="E62" s="30">
        <v>-1</v>
      </c>
      <c r="F62" s="8">
        <f t="shared" si="1"/>
        <v>-25.5</v>
      </c>
      <c r="G62" s="8">
        <f t="shared" si="2"/>
        <v>-20.145</v>
      </c>
      <c r="H62" s="61">
        <v>0</v>
      </c>
      <c r="I62" s="8">
        <f t="shared" si="3"/>
        <v>0</v>
      </c>
      <c r="J62" s="8">
        <f t="shared" si="4"/>
        <v>-20.145</v>
      </c>
      <c r="K62" s="85">
        <f t="shared" si="5"/>
        <v>-0.79</v>
      </c>
      <c r="L62" s="22"/>
      <c r="M62" s="23"/>
      <c r="N62" s="78">
        <v>24</v>
      </c>
      <c r="O62" s="78">
        <f>B62/N62</f>
        <v>1.0625</v>
      </c>
      <c r="P62" s="78">
        <f>O62/0.3</f>
        <v>3.541666666666667</v>
      </c>
      <c r="Q62" s="78">
        <v>3</v>
      </c>
      <c r="R62" s="78">
        <f>Q62-O62</f>
        <v>1.9375</v>
      </c>
      <c r="S62" s="71">
        <f>O62/Q62</f>
        <v>0.35416666666666669</v>
      </c>
      <c r="T62" s="78"/>
      <c r="U62" s="78"/>
      <c r="V62" s="71"/>
    </row>
    <row r="63" spans="1:22" ht="34.9" customHeight="1">
      <c r="A63" s="24" t="s">
        <v>305</v>
      </c>
      <c r="B63" s="25">
        <v>25.5</v>
      </c>
      <c r="C63" s="26">
        <v>0.79</v>
      </c>
      <c r="D63" s="25">
        <f t="shared" si="0"/>
        <v>20.145</v>
      </c>
      <c r="E63" s="26"/>
      <c r="F63" s="25">
        <f t="shared" si="1"/>
        <v>0</v>
      </c>
      <c r="G63" s="25">
        <f t="shared" si="2"/>
        <v>20.145</v>
      </c>
      <c r="H63" s="60">
        <v>0.46</v>
      </c>
      <c r="I63" s="25">
        <f t="shared" si="3"/>
        <v>11.73</v>
      </c>
      <c r="J63" s="25">
        <f t="shared" si="4"/>
        <v>8.4149999999999991</v>
      </c>
      <c r="K63" s="85">
        <f t="shared" si="5"/>
        <v>0.33</v>
      </c>
      <c r="L63" s="27"/>
      <c r="M63" s="28"/>
      <c r="N63" s="79"/>
      <c r="O63" s="79"/>
      <c r="P63" s="79"/>
      <c r="Q63" s="79"/>
      <c r="R63" s="79"/>
      <c r="S63" s="72"/>
      <c r="T63" s="79"/>
      <c r="U63" s="79"/>
      <c r="V63" s="72"/>
    </row>
    <row r="64" spans="1:22" ht="34.9" customHeight="1">
      <c r="A64" s="29" t="s">
        <v>57</v>
      </c>
      <c r="B64" s="8">
        <v>24.4</v>
      </c>
      <c r="C64" s="30">
        <v>0.21</v>
      </c>
      <c r="D64" s="8">
        <f>B64*C64</f>
        <v>5.1239999999999997</v>
      </c>
      <c r="E64" s="30">
        <v>1</v>
      </c>
      <c r="F64" s="8">
        <f>B64*E64</f>
        <v>24.4</v>
      </c>
      <c r="G64" s="8">
        <f>D64+F64</f>
        <v>29.523999999999997</v>
      </c>
      <c r="H64" s="61">
        <v>0.67</v>
      </c>
      <c r="I64" s="8">
        <f>B64*H64</f>
        <v>16.347999999999999</v>
      </c>
      <c r="J64" s="8">
        <f>G64-I64</f>
        <v>13.175999999999998</v>
      </c>
      <c r="K64" s="85">
        <f>C64+E64-H64</f>
        <v>0.53999999999999992</v>
      </c>
      <c r="L64" s="22"/>
      <c r="M64" s="23"/>
      <c r="N64" s="78"/>
      <c r="O64" s="78"/>
      <c r="P64" s="78"/>
      <c r="Q64" s="78"/>
      <c r="R64" s="78"/>
      <c r="S64" s="71"/>
      <c r="T64" s="78"/>
      <c r="U64" s="78"/>
      <c r="V64" s="71"/>
    </row>
    <row r="65" spans="1:22" ht="34.9" customHeight="1">
      <c r="A65" s="24" t="s">
        <v>58</v>
      </c>
      <c r="B65" s="25">
        <v>26.25</v>
      </c>
      <c r="C65" s="26">
        <v>0.79</v>
      </c>
      <c r="D65" s="25">
        <f t="shared" si="0"/>
        <v>20.737500000000001</v>
      </c>
      <c r="E65" s="26">
        <v>1</v>
      </c>
      <c r="F65" s="25">
        <f t="shared" si="1"/>
        <v>26.25</v>
      </c>
      <c r="G65" s="25">
        <f t="shared" si="2"/>
        <v>46.987499999999997</v>
      </c>
      <c r="H65" s="60">
        <v>0.5</v>
      </c>
      <c r="I65" s="25">
        <f t="shared" si="3"/>
        <v>13.125</v>
      </c>
      <c r="J65" s="25">
        <f t="shared" si="4"/>
        <v>33.862499999999997</v>
      </c>
      <c r="K65" s="85">
        <f t="shared" si="5"/>
        <v>1.29</v>
      </c>
      <c r="L65" s="27"/>
      <c r="M65" s="28"/>
      <c r="N65" s="79"/>
      <c r="O65" s="79"/>
      <c r="P65" s="79"/>
      <c r="Q65" s="79"/>
      <c r="R65" s="79"/>
      <c r="S65" s="72"/>
      <c r="T65" s="79"/>
      <c r="U65" s="79"/>
      <c r="V65" s="72"/>
    </row>
    <row r="66" spans="1:22" ht="34.9" customHeight="1">
      <c r="A66" s="29" t="s">
        <v>59</v>
      </c>
      <c r="B66" s="8">
        <v>16.07</v>
      </c>
      <c r="C66" s="30">
        <v>0.75</v>
      </c>
      <c r="D66" s="8">
        <f t="shared" si="0"/>
        <v>12.0525</v>
      </c>
      <c r="E66" s="30"/>
      <c r="F66" s="8">
        <f t="shared" si="1"/>
        <v>0</v>
      </c>
      <c r="G66" s="8">
        <f t="shared" si="2"/>
        <v>12.0525</v>
      </c>
      <c r="H66" s="61">
        <v>1.33</v>
      </c>
      <c r="I66" s="8">
        <f t="shared" si="3"/>
        <v>21.373100000000001</v>
      </c>
      <c r="J66" s="8">
        <f t="shared" si="4"/>
        <v>-9.3206000000000007</v>
      </c>
      <c r="K66" s="85">
        <f t="shared" si="5"/>
        <v>-0.58000000000000007</v>
      </c>
      <c r="L66" s="22"/>
      <c r="M66" s="23"/>
      <c r="N66" s="78"/>
      <c r="O66" s="78"/>
      <c r="P66" s="78"/>
      <c r="Q66" s="78"/>
      <c r="R66" s="78"/>
      <c r="S66" s="71"/>
      <c r="T66" s="78"/>
      <c r="U66" s="78"/>
      <c r="V66" s="71"/>
    </row>
    <row r="67" spans="1:22" ht="34.9" customHeight="1">
      <c r="A67" s="24" t="s">
        <v>60</v>
      </c>
      <c r="B67" s="25">
        <v>64</v>
      </c>
      <c r="C67" s="26">
        <v>0.5</v>
      </c>
      <c r="D67" s="25">
        <f t="shared" si="0"/>
        <v>32</v>
      </c>
      <c r="E67" s="26">
        <v>3</v>
      </c>
      <c r="F67" s="25">
        <f t="shared" si="1"/>
        <v>192</v>
      </c>
      <c r="G67" s="25">
        <f t="shared" si="2"/>
        <v>224</v>
      </c>
      <c r="H67" s="60">
        <v>1.75</v>
      </c>
      <c r="I67" s="25">
        <f t="shared" si="3"/>
        <v>112</v>
      </c>
      <c r="J67" s="25">
        <f t="shared" si="4"/>
        <v>112</v>
      </c>
      <c r="K67" s="85">
        <f t="shared" si="5"/>
        <v>1.75</v>
      </c>
      <c r="L67" s="27"/>
      <c r="M67" s="28"/>
      <c r="N67" s="79"/>
      <c r="O67" s="79"/>
      <c r="P67" s="79"/>
      <c r="Q67" s="79"/>
      <c r="R67" s="79"/>
      <c r="S67" s="72"/>
      <c r="T67" s="79"/>
      <c r="U67" s="79"/>
      <c r="V67" s="72"/>
    </row>
    <row r="68" spans="1:22" ht="34.9" customHeight="1">
      <c r="A68" s="29" t="s">
        <v>61</v>
      </c>
      <c r="B68" s="8">
        <v>25</v>
      </c>
      <c r="C68" s="30"/>
      <c r="D68" s="8">
        <f t="shared" si="0"/>
        <v>0</v>
      </c>
      <c r="E68" s="30">
        <v>3</v>
      </c>
      <c r="F68" s="8">
        <f>B68*E68</f>
        <v>75</v>
      </c>
      <c r="G68" s="8">
        <f>D68+F68</f>
        <v>75</v>
      </c>
      <c r="H68" s="61">
        <v>1.79</v>
      </c>
      <c r="I68" s="8">
        <f>B68*H68</f>
        <v>44.75</v>
      </c>
      <c r="J68" s="8">
        <f>G68-I68</f>
        <v>30.25</v>
      </c>
      <c r="K68" s="85">
        <f>C68+E68-H68</f>
        <v>1.21</v>
      </c>
      <c r="L68" s="22"/>
      <c r="M68" s="23"/>
      <c r="N68" s="78"/>
      <c r="O68" s="78"/>
      <c r="P68" s="78"/>
      <c r="Q68" s="78"/>
      <c r="R68" s="78"/>
      <c r="S68" s="71"/>
      <c r="T68" s="78"/>
      <c r="U68" s="78"/>
      <c r="V68" s="71"/>
    </row>
    <row r="69" spans="1:22" ht="34.9" customHeight="1">
      <c r="A69" s="24" t="s">
        <v>306</v>
      </c>
      <c r="B69" s="25">
        <v>25</v>
      </c>
      <c r="C69" s="26"/>
      <c r="D69" s="25">
        <f t="shared" si="0"/>
        <v>0</v>
      </c>
      <c r="E69" s="26">
        <v>3</v>
      </c>
      <c r="F69" s="25">
        <f>B69*E69</f>
        <v>75</v>
      </c>
      <c r="G69" s="25">
        <f>D69+F69</f>
        <v>75</v>
      </c>
      <c r="H69" s="60">
        <v>1</v>
      </c>
      <c r="I69" s="25">
        <f>B69*H69</f>
        <v>25</v>
      </c>
      <c r="J69" s="25">
        <f>G69-I69</f>
        <v>50</v>
      </c>
      <c r="K69" s="85">
        <f>C69+E69-H69</f>
        <v>2</v>
      </c>
      <c r="L69" s="27"/>
      <c r="M69" s="28"/>
      <c r="N69" s="79"/>
      <c r="O69" s="79"/>
      <c r="P69" s="79"/>
      <c r="Q69" s="79"/>
      <c r="R69" s="79"/>
      <c r="S69" s="72"/>
      <c r="T69" s="79"/>
      <c r="U69" s="79"/>
      <c r="V69" s="72"/>
    </row>
    <row r="70" spans="1:22" ht="34.9" customHeight="1">
      <c r="A70" s="29" t="s">
        <v>62</v>
      </c>
      <c r="B70" s="8">
        <v>26.95</v>
      </c>
      <c r="C70" s="30">
        <v>0.28999999999999998</v>
      </c>
      <c r="D70" s="8">
        <f t="shared" si="0"/>
        <v>7.8154999999999992</v>
      </c>
      <c r="E70" s="30">
        <v>1</v>
      </c>
      <c r="F70" s="8">
        <f t="shared" si="1"/>
        <v>26.95</v>
      </c>
      <c r="G70" s="8">
        <f t="shared" si="2"/>
        <v>34.765499999999996</v>
      </c>
      <c r="H70" s="61">
        <v>0.92</v>
      </c>
      <c r="I70" s="8">
        <f t="shared" si="3"/>
        <v>24.794</v>
      </c>
      <c r="J70" s="8">
        <f t="shared" si="4"/>
        <v>9.9714999999999954</v>
      </c>
      <c r="K70" s="85">
        <f t="shared" si="5"/>
        <v>0.37</v>
      </c>
      <c r="L70" s="22"/>
      <c r="M70" s="23"/>
      <c r="N70" s="78"/>
      <c r="O70" s="78"/>
      <c r="P70" s="78"/>
      <c r="Q70" s="78"/>
      <c r="R70" s="78"/>
      <c r="S70" s="71"/>
      <c r="T70" s="78"/>
      <c r="U70" s="78"/>
      <c r="V70" s="71"/>
    </row>
    <row r="71" spans="1:22" ht="34.9" customHeight="1">
      <c r="A71" s="24" t="s">
        <v>63</v>
      </c>
      <c r="B71" s="25">
        <v>95</v>
      </c>
      <c r="C71" s="26">
        <v>0</v>
      </c>
      <c r="D71" s="25">
        <f t="shared" si="0"/>
        <v>0</v>
      </c>
      <c r="E71" s="26"/>
      <c r="F71" s="25">
        <f t="shared" si="1"/>
        <v>0</v>
      </c>
      <c r="G71" s="25">
        <f t="shared" si="2"/>
        <v>0</v>
      </c>
      <c r="H71" s="60">
        <v>0</v>
      </c>
      <c r="I71" s="25">
        <f t="shared" si="3"/>
        <v>0</v>
      </c>
      <c r="J71" s="25">
        <f t="shared" si="4"/>
        <v>0</v>
      </c>
      <c r="K71" s="85">
        <f t="shared" si="5"/>
        <v>0</v>
      </c>
      <c r="L71" s="27"/>
      <c r="M71" s="28"/>
      <c r="N71" s="79"/>
      <c r="O71" s="79"/>
      <c r="P71" s="79"/>
      <c r="Q71" s="79"/>
      <c r="R71" s="79"/>
      <c r="S71" s="72"/>
      <c r="T71" s="79"/>
      <c r="U71" s="79"/>
      <c r="V71" s="72"/>
    </row>
    <row r="72" spans="1:22" ht="34.9" customHeight="1">
      <c r="A72" s="29" t="s">
        <v>64</v>
      </c>
      <c r="B72" s="8">
        <v>25.4</v>
      </c>
      <c r="C72" s="30">
        <v>0.96</v>
      </c>
      <c r="D72" s="8">
        <f t="shared" si="0"/>
        <v>24.383999999999997</v>
      </c>
      <c r="E72" s="30"/>
      <c r="F72" s="8">
        <f t="shared" si="1"/>
        <v>0</v>
      </c>
      <c r="G72" s="8">
        <f t="shared" si="2"/>
        <v>24.383999999999997</v>
      </c>
      <c r="H72" s="61">
        <v>0.42</v>
      </c>
      <c r="I72" s="8">
        <f t="shared" si="3"/>
        <v>10.667999999999999</v>
      </c>
      <c r="J72" s="8">
        <f t="shared" si="4"/>
        <v>13.715999999999998</v>
      </c>
      <c r="K72" s="85">
        <f t="shared" si="5"/>
        <v>0.54</v>
      </c>
      <c r="L72" s="22"/>
      <c r="M72" s="23"/>
      <c r="N72" s="78"/>
      <c r="O72" s="78"/>
      <c r="P72" s="78"/>
      <c r="Q72" s="78"/>
      <c r="R72" s="78"/>
      <c r="S72" s="71"/>
      <c r="T72" s="78"/>
      <c r="U72" s="78"/>
      <c r="V72" s="71"/>
    </row>
    <row r="73" spans="1:22" ht="34.9" customHeight="1">
      <c r="A73" s="24" t="s">
        <v>307</v>
      </c>
      <c r="B73" s="25">
        <v>19.2</v>
      </c>
      <c r="C73" s="26">
        <v>0</v>
      </c>
      <c r="D73" s="25">
        <f t="shared" si="0"/>
        <v>0</v>
      </c>
      <c r="E73" s="26">
        <v>2</v>
      </c>
      <c r="F73" s="25">
        <f t="shared" si="1"/>
        <v>38.4</v>
      </c>
      <c r="G73" s="25">
        <f t="shared" si="2"/>
        <v>38.4</v>
      </c>
      <c r="H73" s="60">
        <v>1.1299999999999999</v>
      </c>
      <c r="I73" s="25">
        <f t="shared" si="3"/>
        <v>21.695999999999998</v>
      </c>
      <c r="J73" s="25">
        <f t="shared" si="4"/>
        <v>16.704000000000001</v>
      </c>
      <c r="K73" s="85">
        <f t="shared" si="5"/>
        <v>0.87000000000000011</v>
      </c>
      <c r="L73" s="27"/>
      <c r="M73" s="28"/>
      <c r="N73" s="79">
        <v>24</v>
      </c>
      <c r="O73" s="79">
        <f>B73/N73</f>
        <v>0.79999999999999993</v>
      </c>
      <c r="P73" s="79">
        <f>O73/0.3</f>
        <v>2.6666666666666665</v>
      </c>
      <c r="Q73" s="79">
        <v>1.5</v>
      </c>
      <c r="R73" s="79">
        <f>Q73-O73</f>
        <v>0.70000000000000007</v>
      </c>
      <c r="S73" s="72">
        <f>O73/Q73</f>
        <v>0.53333333333333333</v>
      </c>
      <c r="T73" s="79"/>
      <c r="U73" s="79">
        <f>T73-O73</f>
        <v>-0.79999999999999993</v>
      </c>
      <c r="V73" s="72" t="e">
        <f>O73/T73</f>
        <v>#DIV/0!</v>
      </c>
    </row>
    <row r="74" spans="1:22" ht="34.9" customHeight="1">
      <c r="A74" s="29" t="s">
        <v>308</v>
      </c>
      <c r="B74" s="8">
        <v>27.25</v>
      </c>
      <c r="C74" s="30">
        <v>0.63</v>
      </c>
      <c r="D74" s="8">
        <f t="shared" ref="D74:D92" si="10">B74*C74</f>
        <v>17.1675</v>
      </c>
      <c r="E74" s="30"/>
      <c r="F74" s="8">
        <f t="shared" ref="F74:F92" si="11">B74*E74</f>
        <v>0</v>
      </c>
      <c r="G74" s="8">
        <f t="shared" ref="G74:G92" si="12">D74+F74</f>
        <v>17.1675</v>
      </c>
      <c r="H74" s="61">
        <v>0.42</v>
      </c>
      <c r="I74" s="8">
        <f t="shared" ref="I74:I92" si="13">B74*H74</f>
        <v>11.445</v>
      </c>
      <c r="J74" s="8">
        <f t="shared" ref="J74:J91" si="14">G74-I74</f>
        <v>5.7225000000000001</v>
      </c>
      <c r="K74" s="85">
        <f t="shared" ref="K74:K91" si="15">C74+E74-H74</f>
        <v>0.21000000000000002</v>
      </c>
      <c r="L74" s="22"/>
      <c r="M74" s="23"/>
      <c r="N74" s="78">
        <v>24</v>
      </c>
      <c r="O74" s="78">
        <f>B74/N74</f>
        <v>1.1354166666666667</v>
      </c>
      <c r="P74" s="78">
        <f>O74/0.3</f>
        <v>3.7847222222222228</v>
      </c>
      <c r="Q74" s="78">
        <v>3.75</v>
      </c>
      <c r="R74" s="78">
        <f>Q74-O74</f>
        <v>2.614583333333333</v>
      </c>
      <c r="S74" s="71">
        <f>O74/Q74</f>
        <v>0.30277777777777781</v>
      </c>
      <c r="T74" s="78"/>
      <c r="U74" s="78">
        <f>T74-O74</f>
        <v>-1.1354166666666667</v>
      </c>
      <c r="V74" s="71" t="e">
        <f>O74/T74</f>
        <v>#DIV/0!</v>
      </c>
    </row>
    <row r="75" spans="1:22" ht="34.9" customHeight="1">
      <c r="A75" s="24" t="s">
        <v>309</v>
      </c>
      <c r="B75" s="25">
        <v>26.5</v>
      </c>
      <c r="C75" s="26">
        <v>0.92</v>
      </c>
      <c r="D75" s="25">
        <f t="shared" si="10"/>
        <v>24.380000000000003</v>
      </c>
      <c r="E75" s="26"/>
      <c r="F75" s="25">
        <f t="shared" si="11"/>
        <v>0</v>
      </c>
      <c r="G75" s="25">
        <f t="shared" si="12"/>
        <v>24.380000000000003</v>
      </c>
      <c r="H75" s="60">
        <v>0.83</v>
      </c>
      <c r="I75" s="25">
        <f t="shared" si="13"/>
        <v>21.994999999999997</v>
      </c>
      <c r="J75" s="25">
        <f t="shared" si="14"/>
        <v>2.3850000000000051</v>
      </c>
      <c r="K75" s="85">
        <f t="shared" si="15"/>
        <v>9.000000000000008E-2</v>
      </c>
      <c r="L75" s="27"/>
      <c r="M75" s="28"/>
      <c r="N75" s="79">
        <v>24</v>
      </c>
      <c r="O75" s="79">
        <f>B75/N75</f>
        <v>1.1041666666666667</v>
      </c>
      <c r="P75" s="79">
        <f>O75/0.3</f>
        <v>3.6805555555555558</v>
      </c>
      <c r="Q75" s="79">
        <v>3</v>
      </c>
      <c r="R75" s="79">
        <f>Q75-O75</f>
        <v>1.8958333333333333</v>
      </c>
      <c r="S75" s="72">
        <f>O75/Q75</f>
        <v>0.36805555555555558</v>
      </c>
      <c r="T75" s="79"/>
      <c r="U75" s="79">
        <f>T75-O75</f>
        <v>-1.1041666666666667</v>
      </c>
      <c r="V75" s="72" t="e">
        <f>O75/T75</f>
        <v>#DIV/0!</v>
      </c>
    </row>
    <row r="76" spans="1:22" ht="34.9" customHeight="1">
      <c r="A76" s="29" t="s">
        <v>65</v>
      </c>
      <c r="B76" s="8">
        <v>139</v>
      </c>
      <c r="C76" s="30">
        <v>0.25</v>
      </c>
      <c r="D76" s="8">
        <f t="shared" si="10"/>
        <v>34.75</v>
      </c>
      <c r="E76" s="30">
        <v>2</v>
      </c>
      <c r="F76" s="8">
        <f t="shared" si="11"/>
        <v>278</v>
      </c>
      <c r="G76" s="8">
        <f t="shared" si="12"/>
        <v>312.75</v>
      </c>
      <c r="H76" s="61">
        <v>1.25</v>
      </c>
      <c r="I76" s="8">
        <f t="shared" si="13"/>
        <v>173.75</v>
      </c>
      <c r="J76" s="8">
        <f t="shared" si="14"/>
        <v>139</v>
      </c>
      <c r="K76" s="85">
        <f t="shared" si="15"/>
        <v>1</v>
      </c>
      <c r="L76" s="22"/>
      <c r="M76" s="23"/>
      <c r="N76" s="78"/>
      <c r="O76" s="78"/>
      <c r="P76" s="78"/>
      <c r="Q76" s="78"/>
      <c r="R76" s="78"/>
      <c r="S76" s="71"/>
      <c r="T76" s="78"/>
      <c r="U76" s="78"/>
      <c r="V76" s="71"/>
    </row>
    <row r="77" spans="1:22" ht="34.9" customHeight="1">
      <c r="A77" s="24" t="s">
        <v>310</v>
      </c>
      <c r="B77" s="25">
        <v>25.5</v>
      </c>
      <c r="C77" s="26">
        <v>0.92</v>
      </c>
      <c r="D77" s="25">
        <f>B77*C77</f>
        <v>23.46</v>
      </c>
      <c r="E77" s="26"/>
      <c r="F77" s="25">
        <f>B77*E77</f>
        <v>0</v>
      </c>
      <c r="G77" s="25">
        <f>D77+F77</f>
        <v>23.46</v>
      </c>
      <c r="H77" s="60">
        <v>0.75</v>
      </c>
      <c r="I77" s="25">
        <f>B77*H77</f>
        <v>19.125</v>
      </c>
      <c r="J77" s="25">
        <f>G77-I77</f>
        <v>4.3350000000000009</v>
      </c>
      <c r="K77" s="85">
        <f>C77+E77-H77</f>
        <v>0.17000000000000004</v>
      </c>
      <c r="L77" s="27"/>
      <c r="M77" s="28"/>
      <c r="N77" s="79"/>
      <c r="O77" s="79"/>
      <c r="P77" s="79"/>
      <c r="Q77" s="79"/>
      <c r="R77" s="79"/>
      <c r="S77" s="72"/>
      <c r="T77" s="79"/>
      <c r="U77" s="79"/>
      <c r="V77" s="72"/>
    </row>
    <row r="78" spans="1:22" ht="34.9" customHeight="1">
      <c r="A78" s="29" t="s">
        <v>66</v>
      </c>
      <c r="B78" s="8">
        <v>24.9</v>
      </c>
      <c r="C78" s="30">
        <v>0.13</v>
      </c>
      <c r="D78" s="8">
        <f>B78*C78</f>
        <v>3.2370000000000001</v>
      </c>
      <c r="E78" s="30">
        <v>1</v>
      </c>
      <c r="F78" s="8">
        <f>B78*E78</f>
        <v>24.9</v>
      </c>
      <c r="G78" s="8">
        <f>D78+F78</f>
        <v>28.137</v>
      </c>
      <c r="H78" s="61">
        <v>0.88</v>
      </c>
      <c r="I78" s="8">
        <f>B78*H78</f>
        <v>21.911999999999999</v>
      </c>
      <c r="J78" s="8">
        <f>G78-I78</f>
        <v>6.2250000000000014</v>
      </c>
      <c r="K78" s="85">
        <f>C78+E78-H78</f>
        <v>0.24999999999999989</v>
      </c>
      <c r="L78" s="22"/>
      <c r="M78" s="23"/>
      <c r="N78" s="78"/>
      <c r="O78" s="78"/>
      <c r="P78" s="78"/>
      <c r="Q78" s="78"/>
      <c r="R78" s="78"/>
      <c r="S78" s="71"/>
      <c r="T78" s="78"/>
      <c r="U78" s="78"/>
      <c r="V78" s="71"/>
    </row>
    <row r="79" spans="1:22" ht="34.9" customHeight="1">
      <c r="A79" s="24" t="s">
        <v>67</v>
      </c>
      <c r="B79" s="25">
        <v>24.9</v>
      </c>
      <c r="C79" s="26">
        <v>0.28999999999999998</v>
      </c>
      <c r="D79" s="25">
        <f t="shared" si="10"/>
        <v>7.2209999999999992</v>
      </c>
      <c r="E79" s="26">
        <v>1</v>
      </c>
      <c r="F79" s="25">
        <f t="shared" si="11"/>
        <v>24.9</v>
      </c>
      <c r="G79" s="25">
        <f t="shared" si="12"/>
        <v>32.120999999999995</v>
      </c>
      <c r="H79" s="60">
        <v>0.79</v>
      </c>
      <c r="I79" s="25">
        <f t="shared" si="13"/>
        <v>19.670999999999999</v>
      </c>
      <c r="J79" s="25">
        <f t="shared" si="14"/>
        <v>12.449999999999996</v>
      </c>
      <c r="K79" s="85">
        <f t="shared" si="15"/>
        <v>0.5</v>
      </c>
      <c r="L79" s="27"/>
      <c r="M79" s="28"/>
      <c r="N79" s="79"/>
      <c r="O79" s="79"/>
      <c r="P79" s="79"/>
      <c r="Q79" s="79"/>
      <c r="R79" s="79"/>
      <c r="S79" s="72"/>
      <c r="T79" s="79"/>
      <c r="U79" s="79"/>
      <c r="V79" s="72"/>
    </row>
    <row r="80" spans="1:22" ht="34.9" customHeight="1">
      <c r="A80" s="29" t="s">
        <v>311</v>
      </c>
      <c r="B80" s="8">
        <v>76</v>
      </c>
      <c r="C80" s="30">
        <v>1.25</v>
      </c>
      <c r="D80" s="8">
        <f t="shared" si="10"/>
        <v>95</v>
      </c>
      <c r="E80" s="30">
        <v>3</v>
      </c>
      <c r="F80" s="8">
        <f t="shared" si="11"/>
        <v>228</v>
      </c>
      <c r="G80" s="8">
        <f t="shared" si="12"/>
        <v>323</v>
      </c>
      <c r="H80" s="61">
        <v>1.5</v>
      </c>
      <c r="I80" s="8">
        <f t="shared" si="13"/>
        <v>114</v>
      </c>
      <c r="J80" s="8">
        <f t="shared" si="14"/>
        <v>209</v>
      </c>
      <c r="K80" s="85">
        <f t="shared" si="15"/>
        <v>2.75</v>
      </c>
      <c r="L80" s="22"/>
      <c r="M80" s="23"/>
      <c r="N80" s="78"/>
      <c r="O80" s="78"/>
      <c r="P80" s="78"/>
      <c r="Q80" s="78"/>
      <c r="R80" s="78"/>
      <c r="S80" s="71"/>
      <c r="T80" s="78"/>
      <c r="U80" s="78"/>
      <c r="V80" s="71"/>
    </row>
    <row r="81" spans="1:22" ht="34.9" customHeight="1">
      <c r="A81" s="24" t="s">
        <v>68</v>
      </c>
      <c r="B81" s="25">
        <v>21.5</v>
      </c>
      <c r="C81" s="26">
        <v>0.67</v>
      </c>
      <c r="D81" s="25">
        <f t="shared" si="10"/>
        <v>14.405000000000001</v>
      </c>
      <c r="E81" s="26"/>
      <c r="F81" s="25">
        <f t="shared" si="11"/>
        <v>0</v>
      </c>
      <c r="G81" s="25">
        <f t="shared" si="12"/>
        <v>14.405000000000001</v>
      </c>
      <c r="H81" s="60">
        <v>0.54</v>
      </c>
      <c r="I81" s="25">
        <f t="shared" si="13"/>
        <v>11.610000000000001</v>
      </c>
      <c r="J81" s="25">
        <f t="shared" si="14"/>
        <v>2.7949999999999999</v>
      </c>
      <c r="K81" s="85">
        <f t="shared" si="15"/>
        <v>0.13</v>
      </c>
      <c r="L81" s="27"/>
      <c r="M81" s="28"/>
      <c r="N81" s="79">
        <v>24</v>
      </c>
      <c r="O81" s="79">
        <f>B81/N81</f>
        <v>0.89583333333333337</v>
      </c>
      <c r="P81" s="79">
        <f>O81/0.3</f>
        <v>2.9861111111111112</v>
      </c>
      <c r="Q81" s="79">
        <v>3</v>
      </c>
      <c r="R81" s="79">
        <f>Q81-O81</f>
        <v>2.1041666666666665</v>
      </c>
      <c r="S81" s="72">
        <f>O81/Q81</f>
        <v>0.2986111111111111</v>
      </c>
      <c r="T81" s="79"/>
      <c r="U81" s="79"/>
      <c r="V81" s="72"/>
    </row>
    <row r="82" spans="1:22" ht="34.9" customHeight="1">
      <c r="A82" s="29" t="s">
        <v>69</v>
      </c>
      <c r="B82" s="8">
        <v>22.2</v>
      </c>
      <c r="C82" s="30">
        <v>0.88</v>
      </c>
      <c r="D82" s="8">
        <f t="shared" si="10"/>
        <v>19.535999999999998</v>
      </c>
      <c r="E82" s="30"/>
      <c r="F82" s="8">
        <f t="shared" si="11"/>
        <v>0</v>
      </c>
      <c r="G82" s="8">
        <f t="shared" si="12"/>
        <v>19.535999999999998</v>
      </c>
      <c r="H82" s="61">
        <v>0.04</v>
      </c>
      <c r="I82" s="8">
        <f t="shared" si="13"/>
        <v>0.88800000000000001</v>
      </c>
      <c r="J82" s="8">
        <f t="shared" si="14"/>
        <v>18.647999999999996</v>
      </c>
      <c r="K82" s="85">
        <f t="shared" si="15"/>
        <v>0.84</v>
      </c>
      <c r="L82" s="22"/>
      <c r="M82" s="23"/>
      <c r="N82" s="78"/>
      <c r="O82" s="78"/>
      <c r="P82" s="78"/>
      <c r="Q82" s="78"/>
      <c r="R82" s="78"/>
      <c r="S82" s="71"/>
      <c r="T82" s="78"/>
      <c r="U82" s="78"/>
      <c r="V82" s="71"/>
    </row>
    <row r="83" spans="1:22" ht="34.9" customHeight="1">
      <c r="A83" s="24" t="s">
        <v>70</v>
      </c>
      <c r="B83" s="25">
        <v>162</v>
      </c>
      <c r="C83" s="26">
        <v>0.75</v>
      </c>
      <c r="D83" s="25">
        <f t="shared" si="10"/>
        <v>121.5</v>
      </c>
      <c r="E83" s="26">
        <v>2</v>
      </c>
      <c r="F83" s="25">
        <f t="shared" si="11"/>
        <v>324</v>
      </c>
      <c r="G83" s="25">
        <f t="shared" si="12"/>
        <v>445.5</v>
      </c>
      <c r="H83" s="60">
        <v>0.25</v>
      </c>
      <c r="I83" s="25">
        <f t="shared" si="13"/>
        <v>40.5</v>
      </c>
      <c r="J83" s="25">
        <f t="shared" si="14"/>
        <v>405</v>
      </c>
      <c r="K83" s="85">
        <f t="shared" si="15"/>
        <v>2.5</v>
      </c>
      <c r="L83" s="27"/>
      <c r="M83" s="28"/>
      <c r="N83" s="79"/>
      <c r="O83" s="79"/>
      <c r="P83" s="79"/>
      <c r="Q83" s="79"/>
      <c r="R83" s="79"/>
      <c r="S83" s="72"/>
      <c r="T83" s="79"/>
      <c r="U83" s="79"/>
      <c r="V83" s="72"/>
    </row>
    <row r="84" spans="1:22" ht="34.9" customHeight="1">
      <c r="A84" s="29" t="s">
        <v>71</v>
      </c>
      <c r="B84" s="8">
        <v>25.5</v>
      </c>
      <c r="C84" s="30">
        <v>0.96</v>
      </c>
      <c r="D84" s="8">
        <f t="shared" si="10"/>
        <v>24.48</v>
      </c>
      <c r="E84" s="30"/>
      <c r="F84" s="8">
        <f t="shared" si="11"/>
        <v>0</v>
      </c>
      <c r="G84" s="8">
        <f t="shared" si="12"/>
        <v>24.48</v>
      </c>
      <c r="H84" s="61">
        <v>0.54</v>
      </c>
      <c r="I84" s="8">
        <f t="shared" si="13"/>
        <v>13.770000000000001</v>
      </c>
      <c r="J84" s="8">
        <f t="shared" si="14"/>
        <v>10.709999999999999</v>
      </c>
      <c r="K84" s="85">
        <f t="shared" si="15"/>
        <v>0.41999999999999993</v>
      </c>
      <c r="L84" s="22"/>
      <c r="M84" s="23"/>
      <c r="N84" s="78">
        <v>24</v>
      </c>
      <c r="O84" s="78">
        <f>B84/N84</f>
        <v>1.0625</v>
      </c>
      <c r="P84" s="78">
        <f>O84/0.3</f>
        <v>3.541666666666667</v>
      </c>
      <c r="Q84" s="78">
        <v>3</v>
      </c>
      <c r="R84" s="78">
        <f>Q84-O84</f>
        <v>1.9375</v>
      </c>
      <c r="S84" s="71">
        <f>O84/Q84</f>
        <v>0.35416666666666669</v>
      </c>
      <c r="T84" s="78"/>
      <c r="U84" s="78"/>
      <c r="V84" s="71"/>
    </row>
    <row r="85" spans="1:22" ht="34.9" customHeight="1">
      <c r="A85" s="24" t="s">
        <v>312</v>
      </c>
      <c r="B85" s="25">
        <v>162</v>
      </c>
      <c r="C85" s="26">
        <v>0</v>
      </c>
      <c r="D85" s="25">
        <f t="shared" si="10"/>
        <v>0</v>
      </c>
      <c r="E85" s="26">
        <v>3</v>
      </c>
      <c r="F85" s="25">
        <f t="shared" si="11"/>
        <v>486</v>
      </c>
      <c r="G85" s="25">
        <f t="shared" si="12"/>
        <v>486</v>
      </c>
      <c r="H85" s="60">
        <v>1.25</v>
      </c>
      <c r="I85" s="25">
        <f t="shared" si="13"/>
        <v>202.5</v>
      </c>
      <c r="J85" s="25">
        <f t="shared" si="14"/>
        <v>283.5</v>
      </c>
      <c r="K85" s="85">
        <f t="shared" si="15"/>
        <v>1.75</v>
      </c>
      <c r="L85" s="27"/>
      <c r="M85" s="28"/>
      <c r="N85" s="79"/>
      <c r="O85" s="79"/>
      <c r="P85" s="79"/>
      <c r="Q85" s="79"/>
      <c r="R85" s="79"/>
      <c r="S85" s="72"/>
      <c r="T85" s="79"/>
      <c r="U85" s="79"/>
      <c r="V85" s="72"/>
    </row>
    <row r="86" spans="1:22" ht="34.9" customHeight="1">
      <c r="A86" s="29" t="s">
        <v>313</v>
      </c>
      <c r="B86" s="8">
        <v>25.35</v>
      </c>
      <c r="C86" s="30">
        <v>0</v>
      </c>
      <c r="D86" s="8">
        <f t="shared" si="10"/>
        <v>0</v>
      </c>
      <c r="E86" s="30"/>
      <c r="F86" s="8">
        <f t="shared" si="11"/>
        <v>0</v>
      </c>
      <c r="G86" s="8">
        <f t="shared" si="12"/>
        <v>0</v>
      </c>
      <c r="H86" s="61">
        <v>0</v>
      </c>
      <c r="I86" s="8">
        <f t="shared" si="13"/>
        <v>0</v>
      </c>
      <c r="J86" s="8">
        <f t="shared" si="14"/>
        <v>0</v>
      </c>
      <c r="K86" s="85">
        <f t="shared" si="15"/>
        <v>0</v>
      </c>
      <c r="L86" s="22"/>
      <c r="M86" s="23"/>
      <c r="N86" s="78"/>
      <c r="O86" s="78"/>
      <c r="P86" s="78"/>
      <c r="Q86" s="78"/>
      <c r="R86" s="78"/>
      <c r="S86" s="71"/>
      <c r="T86" s="78"/>
      <c r="U86" s="78"/>
      <c r="V86" s="71"/>
    </row>
    <row r="87" spans="1:22" ht="34.9" customHeight="1">
      <c r="A87" s="24" t="s">
        <v>72</v>
      </c>
      <c r="B87" s="25">
        <v>21.95</v>
      </c>
      <c r="C87" s="26">
        <v>0.08</v>
      </c>
      <c r="D87" s="25">
        <f t="shared" si="10"/>
        <v>1.756</v>
      </c>
      <c r="E87" s="26">
        <v>1</v>
      </c>
      <c r="F87" s="25">
        <f t="shared" si="11"/>
        <v>21.95</v>
      </c>
      <c r="G87" s="25">
        <f t="shared" si="12"/>
        <v>23.706</v>
      </c>
      <c r="H87" s="60">
        <v>1.04</v>
      </c>
      <c r="I87" s="25">
        <f t="shared" si="13"/>
        <v>22.827999999999999</v>
      </c>
      <c r="J87" s="25">
        <f t="shared" si="14"/>
        <v>0.87800000000000011</v>
      </c>
      <c r="K87" s="85">
        <f t="shared" si="15"/>
        <v>4.0000000000000036E-2</v>
      </c>
      <c r="L87" s="27"/>
      <c r="M87" s="28"/>
      <c r="N87" s="79"/>
      <c r="O87" s="79"/>
      <c r="P87" s="79"/>
      <c r="Q87" s="79"/>
      <c r="R87" s="79"/>
      <c r="S87" s="72"/>
      <c r="T87" s="79"/>
      <c r="U87" s="79"/>
      <c r="V87" s="72"/>
    </row>
    <row r="88" spans="1:22" ht="34.9" customHeight="1">
      <c r="A88" s="29" t="s">
        <v>314</v>
      </c>
      <c r="B88" s="8">
        <v>24.75</v>
      </c>
      <c r="C88" s="30">
        <v>1.25</v>
      </c>
      <c r="D88" s="8">
        <f t="shared" si="10"/>
        <v>30.9375</v>
      </c>
      <c r="E88" s="30"/>
      <c r="F88" s="8">
        <f t="shared" si="11"/>
        <v>0</v>
      </c>
      <c r="G88" s="8">
        <f t="shared" si="12"/>
        <v>30.9375</v>
      </c>
      <c r="H88" s="61">
        <v>0.96</v>
      </c>
      <c r="I88" s="8">
        <f t="shared" si="13"/>
        <v>23.759999999999998</v>
      </c>
      <c r="J88" s="8">
        <f t="shared" si="14"/>
        <v>7.177500000000002</v>
      </c>
      <c r="K88" s="85">
        <f t="shared" si="15"/>
        <v>0.29000000000000004</v>
      </c>
      <c r="L88" s="22"/>
      <c r="M88" s="23"/>
      <c r="N88" s="78"/>
      <c r="O88" s="78"/>
      <c r="P88" s="78"/>
      <c r="Q88" s="78"/>
      <c r="R88" s="78"/>
      <c r="S88" s="71"/>
      <c r="T88" s="78"/>
      <c r="U88" s="78"/>
      <c r="V88" s="71"/>
    </row>
    <row r="89" spans="1:22" ht="34.9" customHeight="1">
      <c r="A89" s="24" t="s">
        <v>315</v>
      </c>
      <c r="B89" s="25">
        <v>25.5</v>
      </c>
      <c r="C89" s="26">
        <v>1.04</v>
      </c>
      <c r="D89" s="25">
        <f>B89*C89</f>
        <v>26.52</v>
      </c>
      <c r="E89" s="26"/>
      <c r="F89" s="25">
        <f>B89*E89</f>
        <v>0</v>
      </c>
      <c r="G89" s="25">
        <f>D89+F89</f>
        <v>26.52</v>
      </c>
      <c r="H89" s="60">
        <v>0.46</v>
      </c>
      <c r="I89" s="25">
        <f>B89*H89</f>
        <v>11.73</v>
      </c>
      <c r="J89" s="25">
        <f>G89-I89</f>
        <v>14.79</v>
      </c>
      <c r="K89" s="85">
        <f>C89+E89-H89</f>
        <v>0.58000000000000007</v>
      </c>
      <c r="L89" s="27"/>
      <c r="M89" s="28"/>
      <c r="N89" s="79"/>
      <c r="O89" s="79"/>
      <c r="P89" s="79"/>
      <c r="Q89" s="79"/>
      <c r="R89" s="79"/>
      <c r="S89" s="72"/>
      <c r="T89" s="79"/>
      <c r="U89" s="79"/>
      <c r="V89" s="72"/>
    </row>
    <row r="90" spans="1:22" ht="34.9" customHeight="1">
      <c r="A90" s="29" t="s">
        <v>73</v>
      </c>
      <c r="B90" s="8">
        <v>163</v>
      </c>
      <c r="C90" s="30">
        <v>1.25</v>
      </c>
      <c r="D90" s="8">
        <f>B90*C90</f>
        <v>203.75</v>
      </c>
      <c r="E90" s="30">
        <v>1</v>
      </c>
      <c r="F90" s="8">
        <f>B90*E90</f>
        <v>163</v>
      </c>
      <c r="G90" s="8">
        <f>D90+F90</f>
        <v>366.75</v>
      </c>
      <c r="H90" s="61">
        <v>0.5</v>
      </c>
      <c r="I90" s="8">
        <f>B90*H90</f>
        <v>81.5</v>
      </c>
      <c r="J90" s="8">
        <v>0</v>
      </c>
      <c r="K90" s="85">
        <f>C90+E90-H90</f>
        <v>1.75</v>
      </c>
      <c r="L90" s="22"/>
      <c r="M90" s="23"/>
      <c r="N90" s="78"/>
      <c r="O90" s="78"/>
      <c r="P90" s="78"/>
      <c r="Q90" s="78"/>
      <c r="R90" s="78"/>
      <c r="S90" s="71"/>
      <c r="T90" s="78"/>
      <c r="U90" s="78"/>
      <c r="V90" s="71"/>
    </row>
    <row r="91" spans="1:22" ht="34.9" customHeight="1">
      <c r="A91" s="24" t="s">
        <v>74</v>
      </c>
      <c r="B91" s="25">
        <v>22.5</v>
      </c>
      <c r="C91" s="26">
        <v>0.75</v>
      </c>
      <c r="D91" s="25">
        <f t="shared" si="10"/>
        <v>16.875</v>
      </c>
      <c r="E91" s="26">
        <v>0</v>
      </c>
      <c r="F91" s="25">
        <f t="shared" si="11"/>
        <v>0</v>
      </c>
      <c r="G91" s="25">
        <f t="shared" si="12"/>
        <v>16.875</v>
      </c>
      <c r="H91" s="60">
        <v>0.33</v>
      </c>
      <c r="I91" s="25">
        <f t="shared" si="13"/>
        <v>7.4250000000000007</v>
      </c>
      <c r="J91" s="25">
        <f t="shared" si="14"/>
        <v>9.4499999999999993</v>
      </c>
      <c r="K91" s="85">
        <f t="shared" si="15"/>
        <v>0.42</v>
      </c>
      <c r="L91" s="27"/>
      <c r="M91" s="28"/>
      <c r="N91" s="79"/>
      <c r="O91" s="79"/>
      <c r="P91" s="79"/>
      <c r="Q91" s="79"/>
      <c r="R91" s="79"/>
      <c r="S91" s="72"/>
      <c r="T91" s="79"/>
      <c r="U91" s="79"/>
      <c r="V91" s="72"/>
    </row>
    <row r="92" spans="1:22" ht="34.9" customHeight="1">
      <c r="A92" s="29" t="s">
        <v>75</v>
      </c>
      <c r="B92" s="8">
        <v>25.45</v>
      </c>
      <c r="C92" s="30">
        <v>0</v>
      </c>
      <c r="D92" s="8">
        <f t="shared" si="10"/>
        <v>0</v>
      </c>
      <c r="E92" s="30">
        <v>2</v>
      </c>
      <c r="F92" s="8">
        <f t="shared" si="11"/>
        <v>50.9</v>
      </c>
      <c r="G92" s="8">
        <f t="shared" si="12"/>
        <v>50.9</v>
      </c>
      <c r="H92" s="61">
        <v>1.38</v>
      </c>
      <c r="I92" s="8">
        <f t="shared" si="13"/>
        <v>35.120999999999995</v>
      </c>
      <c r="J92" s="8">
        <f>G92-I92</f>
        <v>15.779000000000003</v>
      </c>
      <c r="K92" s="85">
        <f>C92+E92-H92</f>
        <v>0.62000000000000011</v>
      </c>
      <c r="L92" s="22"/>
      <c r="M92" s="23"/>
      <c r="N92" s="78"/>
      <c r="O92" s="78"/>
      <c r="P92" s="78"/>
      <c r="Q92" s="78"/>
      <c r="R92" s="78"/>
      <c r="S92" s="71"/>
      <c r="T92" s="78"/>
      <c r="U92" s="78"/>
      <c r="V92" s="71"/>
    </row>
    <row r="93" spans="1:22" ht="34.9" customHeight="1">
      <c r="A93" s="24" t="s">
        <v>76</v>
      </c>
      <c r="B93" s="25"/>
      <c r="C93" s="26"/>
      <c r="D93" s="25"/>
      <c r="E93" s="26"/>
      <c r="F93" s="25"/>
      <c r="G93" s="25"/>
      <c r="H93" s="60"/>
      <c r="I93" s="25"/>
      <c r="J93" s="25"/>
      <c r="K93" s="85">
        <f t="shared" ref="K93:K135" si="16">C93+E93-H93</f>
        <v>0</v>
      </c>
      <c r="L93" s="27"/>
      <c r="M93" s="28"/>
      <c r="N93" s="79"/>
      <c r="O93" s="79"/>
      <c r="P93" s="79"/>
      <c r="Q93" s="79"/>
      <c r="R93" s="79"/>
      <c r="S93" s="72"/>
      <c r="T93" s="79"/>
      <c r="U93" s="79"/>
      <c r="V93" s="72"/>
    </row>
    <row r="94" spans="1:22" ht="34.9" customHeight="1">
      <c r="A94" s="29" t="s">
        <v>77</v>
      </c>
      <c r="B94" s="8"/>
      <c r="C94" s="30"/>
      <c r="D94" s="8"/>
      <c r="E94" s="30"/>
      <c r="F94" s="8"/>
      <c r="G94" s="8"/>
      <c r="H94" s="61"/>
      <c r="I94" s="8"/>
      <c r="J94" s="8"/>
      <c r="K94" s="85">
        <f t="shared" si="16"/>
        <v>0</v>
      </c>
      <c r="L94" s="22"/>
      <c r="M94" s="23"/>
      <c r="N94" s="78"/>
      <c r="O94" s="78"/>
      <c r="P94" s="78"/>
      <c r="Q94" s="78"/>
      <c r="R94" s="78"/>
      <c r="S94" s="71"/>
      <c r="T94" s="78"/>
      <c r="U94" s="78"/>
      <c r="V94" s="71"/>
    </row>
    <row r="95" spans="1:22" ht="34.9" customHeight="1">
      <c r="A95" s="24" t="s">
        <v>78</v>
      </c>
      <c r="B95" s="25"/>
      <c r="C95" s="26"/>
      <c r="D95" s="25"/>
      <c r="E95" s="26"/>
      <c r="F95" s="25"/>
      <c r="G95" s="25"/>
      <c r="H95" s="60"/>
      <c r="I95" s="25"/>
      <c r="J95" s="25"/>
      <c r="K95" s="85">
        <f t="shared" si="16"/>
        <v>0</v>
      </c>
      <c r="L95" s="27"/>
      <c r="M95" s="28"/>
      <c r="N95" s="79"/>
      <c r="O95" s="79"/>
      <c r="P95" s="79"/>
      <c r="Q95" s="79"/>
      <c r="R95" s="79"/>
      <c r="S95" s="72"/>
      <c r="T95" s="79"/>
      <c r="U95" s="79"/>
      <c r="V95" s="72"/>
    </row>
    <row r="96" spans="1:22" ht="34.9" customHeight="1">
      <c r="A96" s="29" t="s">
        <v>316</v>
      </c>
      <c r="B96" s="8"/>
      <c r="C96" s="30"/>
      <c r="D96" s="8"/>
      <c r="E96" s="30"/>
      <c r="F96" s="8"/>
      <c r="G96" s="8"/>
      <c r="H96" s="61"/>
      <c r="I96" s="8"/>
      <c r="J96" s="8"/>
      <c r="K96" s="85">
        <f t="shared" si="16"/>
        <v>0</v>
      </c>
      <c r="L96" s="22"/>
      <c r="M96" s="23"/>
      <c r="N96" s="78"/>
      <c r="O96" s="78"/>
      <c r="P96" s="78"/>
      <c r="Q96" s="78"/>
      <c r="R96" s="78"/>
      <c r="S96" s="71"/>
      <c r="T96" s="78"/>
      <c r="U96" s="78"/>
      <c r="V96" s="71"/>
    </row>
    <row r="97" spans="1:22" ht="34.9" customHeight="1">
      <c r="A97" s="24" t="s">
        <v>79</v>
      </c>
      <c r="B97" s="25"/>
      <c r="C97" s="26"/>
      <c r="D97" s="25"/>
      <c r="E97" s="26"/>
      <c r="F97" s="25"/>
      <c r="G97" s="25"/>
      <c r="H97" s="60"/>
      <c r="I97" s="25"/>
      <c r="J97" s="25"/>
      <c r="K97" s="85">
        <f t="shared" si="16"/>
        <v>0</v>
      </c>
      <c r="L97" s="27"/>
      <c r="M97" s="28"/>
      <c r="N97" s="79"/>
      <c r="O97" s="79"/>
      <c r="P97" s="79"/>
      <c r="Q97" s="79"/>
      <c r="R97" s="79"/>
      <c r="S97" s="72"/>
      <c r="T97" s="79"/>
      <c r="U97" s="79"/>
      <c r="V97" s="72"/>
    </row>
    <row r="98" spans="1:22" ht="34.9" customHeight="1">
      <c r="A98" s="29" t="s">
        <v>80</v>
      </c>
      <c r="B98" s="8"/>
      <c r="C98" s="30"/>
      <c r="D98" s="8"/>
      <c r="E98" s="30"/>
      <c r="F98" s="8"/>
      <c r="G98" s="8"/>
      <c r="H98" s="61"/>
      <c r="I98" s="8"/>
      <c r="J98" s="8"/>
      <c r="K98" s="85">
        <f t="shared" si="16"/>
        <v>0</v>
      </c>
      <c r="L98" s="22"/>
      <c r="M98" s="23"/>
      <c r="N98" s="78"/>
      <c r="O98" s="78"/>
      <c r="P98" s="78"/>
      <c r="Q98" s="78"/>
      <c r="R98" s="78"/>
      <c r="S98" s="71"/>
      <c r="T98" s="78"/>
      <c r="U98" s="78"/>
      <c r="V98" s="71"/>
    </row>
    <row r="99" spans="1:22" ht="34.9" customHeight="1">
      <c r="A99" s="24" t="s">
        <v>81</v>
      </c>
      <c r="B99" s="25"/>
      <c r="C99" s="26"/>
      <c r="D99" s="25"/>
      <c r="E99" s="26"/>
      <c r="F99" s="25"/>
      <c r="G99" s="25"/>
      <c r="H99" s="60"/>
      <c r="I99" s="25"/>
      <c r="J99" s="25"/>
      <c r="K99" s="85">
        <f t="shared" si="16"/>
        <v>0</v>
      </c>
      <c r="L99" s="27"/>
      <c r="M99" s="28"/>
      <c r="N99" s="79"/>
      <c r="O99" s="79"/>
      <c r="P99" s="79"/>
      <c r="Q99" s="79"/>
      <c r="R99" s="79"/>
      <c r="S99" s="72"/>
      <c r="T99" s="79"/>
      <c r="U99" s="79"/>
      <c r="V99" s="72"/>
    </row>
    <row r="100" spans="1:22" ht="34.9" customHeight="1">
      <c r="A100" s="29" t="s">
        <v>82</v>
      </c>
      <c r="B100" s="8"/>
      <c r="C100" s="30"/>
      <c r="D100" s="8"/>
      <c r="E100" s="30"/>
      <c r="F100" s="8"/>
      <c r="G100" s="8"/>
      <c r="H100" s="61"/>
      <c r="I100" s="8"/>
      <c r="J100" s="8"/>
      <c r="K100" s="85">
        <f t="shared" si="16"/>
        <v>0</v>
      </c>
      <c r="L100" s="22"/>
      <c r="M100" s="23"/>
      <c r="N100" s="78"/>
      <c r="O100" s="78"/>
      <c r="P100" s="78"/>
      <c r="Q100" s="78"/>
      <c r="R100" s="78"/>
      <c r="S100" s="71"/>
      <c r="T100" s="78"/>
      <c r="U100" s="78"/>
      <c r="V100" s="71"/>
    </row>
    <row r="101" spans="1:22" ht="34.9" customHeight="1">
      <c r="A101" s="24" t="s">
        <v>83</v>
      </c>
      <c r="B101" s="25"/>
      <c r="C101" s="26"/>
      <c r="D101" s="25"/>
      <c r="E101" s="26"/>
      <c r="F101" s="25"/>
      <c r="G101" s="25"/>
      <c r="H101" s="60"/>
      <c r="I101" s="25"/>
      <c r="J101" s="25"/>
      <c r="K101" s="85">
        <f t="shared" si="16"/>
        <v>0</v>
      </c>
      <c r="L101" s="27"/>
      <c r="M101" s="28"/>
      <c r="N101" s="79"/>
      <c r="O101" s="79"/>
      <c r="P101" s="79"/>
      <c r="Q101" s="79"/>
      <c r="R101" s="79"/>
      <c r="S101" s="72"/>
      <c r="T101" s="79"/>
      <c r="U101" s="79"/>
      <c r="V101" s="72"/>
    </row>
    <row r="102" spans="1:22" ht="34.9" customHeight="1">
      <c r="A102" s="29" t="s">
        <v>317</v>
      </c>
      <c r="B102" s="8"/>
      <c r="C102" s="30"/>
      <c r="D102" s="8"/>
      <c r="E102" s="30"/>
      <c r="F102" s="8"/>
      <c r="G102" s="8"/>
      <c r="H102" s="61"/>
      <c r="I102" s="8"/>
      <c r="J102" s="8"/>
      <c r="K102" s="85">
        <f t="shared" si="16"/>
        <v>0</v>
      </c>
      <c r="L102" s="22"/>
      <c r="M102" s="23"/>
      <c r="N102" s="78"/>
      <c r="O102" s="78"/>
      <c r="P102" s="78"/>
      <c r="Q102" s="78"/>
      <c r="R102" s="78"/>
      <c r="S102" s="71"/>
      <c r="T102" s="78"/>
      <c r="U102" s="78"/>
      <c r="V102" s="71"/>
    </row>
    <row r="103" spans="1:22" ht="34.9" customHeight="1">
      <c r="A103" s="24" t="s">
        <v>318</v>
      </c>
      <c r="B103" s="25"/>
      <c r="C103" s="26"/>
      <c r="D103" s="25"/>
      <c r="E103" s="26"/>
      <c r="F103" s="25"/>
      <c r="G103" s="25"/>
      <c r="H103" s="60"/>
      <c r="I103" s="25"/>
      <c r="J103" s="25"/>
      <c r="K103" s="85">
        <f t="shared" si="16"/>
        <v>0</v>
      </c>
      <c r="L103" s="27"/>
      <c r="M103" s="28"/>
      <c r="N103" s="79"/>
      <c r="O103" s="79"/>
      <c r="P103" s="79"/>
      <c r="Q103" s="79"/>
      <c r="R103" s="79"/>
      <c r="S103" s="72"/>
      <c r="T103" s="79"/>
      <c r="U103" s="79"/>
      <c r="V103" s="72"/>
    </row>
    <row r="104" spans="1:22" ht="34.9" customHeight="1">
      <c r="A104" s="29" t="s">
        <v>319</v>
      </c>
      <c r="B104" s="8"/>
      <c r="C104" s="30"/>
      <c r="D104" s="8"/>
      <c r="E104" s="30"/>
      <c r="F104" s="8"/>
      <c r="G104" s="8"/>
      <c r="H104" s="61"/>
      <c r="I104" s="8"/>
      <c r="J104" s="8"/>
      <c r="K104" s="85">
        <f t="shared" si="16"/>
        <v>0</v>
      </c>
      <c r="L104" s="22"/>
      <c r="M104" s="23"/>
      <c r="N104" s="78"/>
      <c r="O104" s="78"/>
      <c r="P104" s="78"/>
      <c r="Q104" s="78"/>
      <c r="R104" s="78"/>
      <c r="S104" s="71"/>
      <c r="T104" s="78"/>
      <c r="U104" s="78"/>
      <c r="V104" s="71"/>
    </row>
    <row r="105" spans="1:22" ht="34.9" customHeight="1">
      <c r="A105" s="24" t="s">
        <v>84</v>
      </c>
      <c r="B105" s="25"/>
      <c r="C105" s="26"/>
      <c r="D105" s="25"/>
      <c r="E105" s="26"/>
      <c r="F105" s="25"/>
      <c r="G105" s="25"/>
      <c r="H105" s="60"/>
      <c r="I105" s="25"/>
      <c r="J105" s="25"/>
      <c r="K105" s="85">
        <f t="shared" si="16"/>
        <v>0</v>
      </c>
      <c r="L105" s="27"/>
      <c r="M105" s="28"/>
      <c r="N105" s="79"/>
      <c r="O105" s="79"/>
      <c r="P105" s="79"/>
      <c r="Q105" s="79"/>
      <c r="R105" s="79"/>
      <c r="S105" s="72"/>
      <c r="T105" s="79"/>
      <c r="U105" s="79"/>
      <c r="V105" s="72"/>
    </row>
    <row r="106" spans="1:22" ht="34.9" customHeight="1">
      <c r="A106" s="29" t="s">
        <v>85</v>
      </c>
      <c r="B106" s="8"/>
      <c r="C106" s="30"/>
      <c r="D106" s="8"/>
      <c r="E106" s="30"/>
      <c r="F106" s="8"/>
      <c r="G106" s="8"/>
      <c r="H106" s="61"/>
      <c r="I106" s="8"/>
      <c r="J106" s="8"/>
      <c r="K106" s="85">
        <f t="shared" si="16"/>
        <v>0</v>
      </c>
      <c r="L106" s="22"/>
      <c r="M106" s="23"/>
      <c r="N106" s="78"/>
      <c r="O106" s="78"/>
      <c r="P106" s="78"/>
      <c r="Q106" s="78"/>
      <c r="R106" s="78"/>
      <c r="S106" s="71"/>
      <c r="T106" s="78"/>
      <c r="U106" s="78"/>
      <c r="V106" s="71"/>
    </row>
    <row r="107" spans="1:22" ht="34.9" customHeight="1">
      <c r="A107" s="24" t="s">
        <v>86</v>
      </c>
      <c r="B107" s="25"/>
      <c r="C107" s="26"/>
      <c r="D107" s="25"/>
      <c r="E107" s="26"/>
      <c r="F107" s="25"/>
      <c r="G107" s="25"/>
      <c r="H107" s="60"/>
      <c r="I107" s="25"/>
      <c r="J107" s="25"/>
      <c r="K107" s="85">
        <f t="shared" si="16"/>
        <v>0</v>
      </c>
      <c r="L107" s="27"/>
      <c r="M107" s="28"/>
      <c r="N107" s="79"/>
      <c r="O107" s="79"/>
      <c r="P107" s="79"/>
      <c r="Q107" s="79"/>
      <c r="R107" s="79"/>
      <c r="S107" s="72"/>
      <c r="T107" s="79"/>
      <c r="U107" s="79"/>
      <c r="V107" s="72"/>
    </row>
    <row r="108" spans="1:22" ht="34.9" customHeight="1">
      <c r="A108" s="29" t="s">
        <v>87</v>
      </c>
      <c r="B108" s="8"/>
      <c r="C108" s="30"/>
      <c r="D108" s="8"/>
      <c r="E108" s="30"/>
      <c r="F108" s="8"/>
      <c r="G108" s="8"/>
      <c r="H108" s="61"/>
      <c r="I108" s="8"/>
      <c r="J108" s="8"/>
      <c r="K108" s="85">
        <f t="shared" si="16"/>
        <v>0</v>
      </c>
      <c r="L108" s="22"/>
      <c r="M108" s="23"/>
      <c r="N108" s="78"/>
      <c r="O108" s="78"/>
      <c r="P108" s="78"/>
      <c r="Q108" s="78"/>
      <c r="R108" s="78"/>
      <c r="S108" s="71"/>
      <c r="T108" s="78"/>
      <c r="U108" s="78"/>
      <c r="V108" s="71"/>
    </row>
    <row r="109" spans="1:22" ht="34.9" customHeight="1">
      <c r="A109" s="24" t="s">
        <v>320</v>
      </c>
      <c r="B109" s="25"/>
      <c r="C109" s="26"/>
      <c r="D109" s="25"/>
      <c r="E109" s="26"/>
      <c r="F109" s="25"/>
      <c r="G109" s="25"/>
      <c r="H109" s="60"/>
      <c r="I109" s="25"/>
      <c r="J109" s="25"/>
      <c r="K109" s="85">
        <f t="shared" si="16"/>
        <v>0</v>
      </c>
      <c r="L109" s="27"/>
      <c r="M109" s="28"/>
      <c r="N109" s="79"/>
      <c r="O109" s="79"/>
      <c r="P109" s="79"/>
      <c r="Q109" s="79"/>
      <c r="R109" s="79"/>
      <c r="S109" s="72"/>
      <c r="T109" s="79"/>
      <c r="U109" s="79"/>
      <c r="V109" s="72"/>
    </row>
    <row r="110" spans="1:22" ht="34.9" customHeight="1">
      <c r="A110" s="29" t="s">
        <v>88</v>
      </c>
      <c r="B110" s="8"/>
      <c r="C110" s="30"/>
      <c r="D110" s="8"/>
      <c r="E110" s="30"/>
      <c r="F110" s="8"/>
      <c r="G110" s="8"/>
      <c r="H110" s="61"/>
      <c r="I110" s="8"/>
      <c r="J110" s="8"/>
      <c r="K110" s="85">
        <f t="shared" si="16"/>
        <v>0</v>
      </c>
      <c r="L110" s="22"/>
      <c r="M110" s="23"/>
      <c r="N110" s="78"/>
      <c r="O110" s="78"/>
      <c r="P110" s="78"/>
      <c r="Q110" s="78"/>
      <c r="R110" s="78"/>
      <c r="S110" s="71"/>
      <c r="T110" s="78"/>
      <c r="U110" s="78"/>
      <c r="V110" s="71"/>
    </row>
    <row r="111" spans="1:22" ht="34.9" customHeight="1">
      <c r="A111" s="24" t="s">
        <v>89</v>
      </c>
      <c r="B111" s="25"/>
      <c r="C111" s="26"/>
      <c r="D111" s="25"/>
      <c r="E111" s="26"/>
      <c r="F111" s="25"/>
      <c r="G111" s="25"/>
      <c r="H111" s="60"/>
      <c r="I111" s="25"/>
      <c r="J111" s="25"/>
      <c r="K111" s="85">
        <f t="shared" si="16"/>
        <v>0</v>
      </c>
      <c r="L111" s="27"/>
      <c r="M111" s="28"/>
      <c r="N111" s="79"/>
      <c r="O111" s="79"/>
      <c r="P111" s="79"/>
      <c r="Q111" s="79"/>
      <c r="R111" s="79"/>
      <c r="S111" s="72"/>
      <c r="T111" s="79"/>
      <c r="U111" s="79"/>
      <c r="V111" s="72"/>
    </row>
    <row r="112" spans="1:22" ht="34.9" customHeight="1">
      <c r="A112" s="29" t="s">
        <v>90</v>
      </c>
      <c r="B112" s="8"/>
      <c r="C112" s="30"/>
      <c r="D112" s="8"/>
      <c r="E112" s="30"/>
      <c r="F112" s="8"/>
      <c r="G112" s="8"/>
      <c r="H112" s="61"/>
      <c r="I112" s="8"/>
      <c r="J112" s="8"/>
      <c r="K112" s="85">
        <f t="shared" si="16"/>
        <v>0</v>
      </c>
      <c r="L112" s="22"/>
      <c r="M112" s="23"/>
      <c r="N112" s="78"/>
      <c r="O112" s="78"/>
      <c r="P112" s="78"/>
      <c r="Q112" s="78"/>
      <c r="R112" s="78"/>
      <c r="S112" s="71"/>
      <c r="T112" s="78"/>
      <c r="U112" s="78"/>
      <c r="V112" s="71"/>
    </row>
    <row r="113" spans="1:22" ht="34.9" customHeight="1">
      <c r="A113" s="24" t="s">
        <v>91</v>
      </c>
      <c r="B113" s="25"/>
      <c r="C113" s="26"/>
      <c r="D113" s="25"/>
      <c r="E113" s="26"/>
      <c r="F113" s="25"/>
      <c r="G113" s="25"/>
      <c r="H113" s="60"/>
      <c r="I113" s="25"/>
      <c r="J113" s="25"/>
      <c r="K113" s="85">
        <f t="shared" si="16"/>
        <v>0</v>
      </c>
      <c r="L113" s="27"/>
      <c r="M113" s="28"/>
      <c r="N113" s="79"/>
      <c r="O113" s="79"/>
      <c r="P113" s="79"/>
      <c r="Q113" s="79"/>
      <c r="R113" s="79"/>
      <c r="S113" s="72"/>
      <c r="T113" s="79"/>
      <c r="U113" s="79"/>
      <c r="V113" s="72"/>
    </row>
    <row r="114" spans="1:22" ht="34.9" customHeight="1">
      <c r="A114" s="29" t="s">
        <v>92</v>
      </c>
      <c r="B114" s="8"/>
      <c r="C114" s="30"/>
      <c r="D114" s="8"/>
      <c r="E114" s="30"/>
      <c r="F114" s="8"/>
      <c r="G114" s="8"/>
      <c r="H114" s="61"/>
      <c r="I114" s="8"/>
      <c r="J114" s="8"/>
      <c r="K114" s="85">
        <f t="shared" si="16"/>
        <v>0</v>
      </c>
      <c r="L114" s="22"/>
      <c r="M114" s="23"/>
      <c r="N114" s="78"/>
      <c r="O114" s="78"/>
      <c r="P114" s="78"/>
      <c r="Q114" s="78"/>
      <c r="R114" s="78"/>
      <c r="S114" s="71"/>
      <c r="T114" s="78"/>
      <c r="U114" s="78"/>
      <c r="V114" s="71"/>
    </row>
    <row r="115" spans="1:22" ht="34.9" customHeight="1">
      <c r="A115" s="24" t="s">
        <v>93</v>
      </c>
      <c r="B115" s="25"/>
      <c r="C115" s="26"/>
      <c r="D115" s="25"/>
      <c r="E115" s="26"/>
      <c r="F115" s="25"/>
      <c r="G115" s="25"/>
      <c r="H115" s="60"/>
      <c r="I115" s="25"/>
      <c r="J115" s="25"/>
      <c r="K115" s="85">
        <f t="shared" si="16"/>
        <v>0</v>
      </c>
      <c r="L115" s="27"/>
      <c r="M115" s="28"/>
      <c r="N115" s="79"/>
      <c r="O115" s="79"/>
      <c r="P115" s="79"/>
      <c r="Q115" s="79"/>
      <c r="R115" s="79"/>
      <c r="S115" s="72"/>
      <c r="T115" s="79"/>
      <c r="U115" s="79"/>
      <c r="V115" s="72"/>
    </row>
    <row r="116" spans="1:22" ht="34.9" customHeight="1">
      <c r="A116" s="29" t="s">
        <v>321</v>
      </c>
      <c r="B116" s="8"/>
      <c r="C116" s="30"/>
      <c r="D116" s="8"/>
      <c r="E116" s="30"/>
      <c r="F116" s="8"/>
      <c r="G116" s="8"/>
      <c r="H116" s="61"/>
      <c r="I116" s="8"/>
      <c r="J116" s="8"/>
      <c r="K116" s="85">
        <f t="shared" si="16"/>
        <v>0</v>
      </c>
      <c r="L116" s="22"/>
      <c r="M116" s="23"/>
      <c r="N116" s="78"/>
      <c r="O116" s="78"/>
      <c r="P116" s="78"/>
      <c r="Q116" s="78"/>
      <c r="R116" s="78"/>
      <c r="S116" s="71"/>
      <c r="T116" s="78"/>
      <c r="U116" s="78"/>
      <c r="V116" s="71"/>
    </row>
    <row r="117" spans="1:22" ht="34.9" customHeight="1">
      <c r="A117" s="24" t="s">
        <v>322</v>
      </c>
      <c r="B117" s="25"/>
      <c r="C117" s="26"/>
      <c r="D117" s="25"/>
      <c r="E117" s="26"/>
      <c r="F117" s="25"/>
      <c r="G117" s="25"/>
      <c r="H117" s="60"/>
      <c r="I117" s="25"/>
      <c r="J117" s="25"/>
      <c r="K117" s="85">
        <f t="shared" si="16"/>
        <v>0</v>
      </c>
      <c r="L117" s="27"/>
      <c r="M117" s="28"/>
      <c r="N117" s="79"/>
      <c r="O117" s="79"/>
      <c r="P117" s="79"/>
      <c r="Q117" s="79"/>
      <c r="R117" s="79"/>
      <c r="S117" s="72"/>
      <c r="T117" s="79"/>
      <c r="U117" s="79"/>
      <c r="V117" s="72"/>
    </row>
    <row r="118" spans="1:22" ht="34.9" customHeight="1">
      <c r="A118" s="29" t="s">
        <v>94</v>
      </c>
      <c r="B118" s="8"/>
      <c r="C118" s="30"/>
      <c r="D118" s="8"/>
      <c r="E118" s="30"/>
      <c r="F118" s="8"/>
      <c r="G118" s="8"/>
      <c r="H118" s="61"/>
      <c r="I118" s="8"/>
      <c r="J118" s="8"/>
      <c r="K118" s="85">
        <f t="shared" si="16"/>
        <v>0</v>
      </c>
      <c r="L118" s="22"/>
      <c r="M118" s="23"/>
      <c r="N118" s="78"/>
      <c r="O118" s="78"/>
      <c r="P118" s="78"/>
      <c r="Q118" s="78"/>
      <c r="R118" s="78"/>
      <c r="S118" s="71"/>
      <c r="T118" s="78"/>
      <c r="U118" s="78"/>
      <c r="V118" s="71"/>
    </row>
    <row r="119" spans="1:22" ht="34.9" customHeight="1">
      <c r="A119" s="24" t="s">
        <v>95</v>
      </c>
      <c r="B119" s="25"/>
      <c r="C119" s="26"/>
      <c r="D119" s="25"/>
      <c r="E119" s="26"/>
      <c r="F119" s="25"/>
      <c r="G119" s="25"/>
      <c r="H119" s="60"/>
      <c r="I119" s="25"/>
      <c r="J119" s="25"/>
      <c r="K119" s="85">
        <f t="shared" si="16"/>
        <v>0</v>
      </c>
      <c r="L119" s="27"/>
      <c r="M119" s="28"/>
      <c r="N119" s="79"/>
      <c r="O119" s="79"/>
      <c r="P119" s="79"/>
      <c r="Q119" s="79"/>
      <c r="R119" s="79"/>
      <c r="S119" s="72"/>
      <c r="T119" s="79"/>
      <c r="U119" s="79"/>
      <c r="V119" s="72"/>
    </row>
    <row r="120" spans="1:22" ht="34.9" customHeight="1">
      <c r="A120" s="29" t="s">
        <v>323</v>
      </c>
      <c r="B120" s="8"/>
      <c r="C120" s="30"/>
      <c r="D120" s="8"/>
      <c r="E120" s="30"/>
      <c r="F120" s="8"/>
      <c r="G120" s="8"/>
      <c r="H120" s="61"/>
      <c r="I120" s="8"/>
      <c r="J120" s="8"/>
      <c r="K120" s="85">
        <f t="shared" si="16"/>
        <v>0</v>
      </c>
      <c r="L120" s="22"/>
      <c r="M120" s="23"/>
      <c r="N120" s="78"/>
      <c r="O120" s="78"/>
      <c r="P120" s="78"/>
      <c r="Q120" s="78"/>
      <c r="R120" s="78"/>
      <c r="S120" s="71"/>
      <c r="T120" s="78"/>
      <c r="U120" s="78"/>
      <c r="V120" s="71"/>
    </row>
    <row r="121" spans="1:22" ht="34.9" customHeight="1">
      <c r="A121" s="24" t="s">
        <v>96</v>
      </c>
      <c r="B121" s="25"/>
      <c r="C121" s="26"/>
      <c r="D121" s="25"/>
      <c r="E121" s="26"/>
      <c r="F121" s="25"/>
      <c r="G121" s="25"/>
      <c r="H121" s="60"/>
      <c r="I121" s="25"/>
      <c r="J121" s="25"/>
      <c r="K121" s="85">
        <f t="shared" si="16"/>
        <v>0</v>
      </c>
      <c r="L121" s="27"/>
      <c r="M121" s="28"/>
      <c r="N121" s="79"/>
      <c r="O121" s="79"/>
      <c r="P121" s="79"/>
      <c r="Q121" s="79"/>
      <c r="R121" s="79"/>
      <c r="S121" s="72"/>
      <c r="T121" s="79"/>
      <c r="U121" s="79"/>
      <c r="V121" s="72"/>
    </row>
    <row r="122" spans="1:22" ht="34.9" customHeight="1">
      <c r="A122" s="29" t="s">
        <v>97</v>
      </c>
      <c r="B122" s="8"/>
      <c r="C122" s="30"/>
      <c r="D122" s="8"/>
      <c r="E122" s="30"/>
      <c r="F122" s="8"/>
      <c r="G122" s="8"/>
      <c r="H122" s="61"/>
      <c r="I122" s="8"/>
      <c r="J122" s="8"/>
      <c r="K122" s="85">
        <f t="shared" si="16"/>
        <v>0</v>
      </c>
      <c r="L122" s="22"/>
      <c r="M122" s="23"/>
      <c r="N122" s="78"/>
      <c r="O122" s="78"/>
      <c r="P122" s="78"/>
      <c r="Q122" s="78"/>
      <c r="R122" s="78"/>
      <c r="S122" s="71"/>
      <c r="T122" s="78"/>
      <c r="U122" s="78"/>
      <c r="V122" s="71"/>
    </row>
    <row r="123" spans="1:22" ht="34.9" customHeight="1">
      <c r="A123" s="24" t="s">
        <v>324</v>
      </c>
      <c r="B123" s="25"/>
      <c r="C123" s="26"/>
      <c r="D123" s="25"/>
      <c r="E123" s="26"/>
      <c r="F123" s="25"/>
      <c r="G123" s="25"/>
      <c r="H123" s="60"/>
      <c r="I123" s="25"/>
      <c r="J123" s="25"/>
      <c r="K123" s="85">
        <f t="shared" si="16"/>
        <v>0</v>
      </c>
      <c r="L123" s="27"/>
      <c r="M123" s="28"/>
      <c r="N123" s="79"/>
      <c r="O123" s="79"/>
      <c r="P123" s="79"/>
      <c r="Q123" s="79"/>
      <c r="R123" s="79"/>
      <c r="S123" s="72"/>
      <c r="T123" s="79"/>
      <c r="U123" s="79"/>
      <c r="V123" s="72"/>
    </row>
    <row r="124" spans="1:22" ht="34.9" customHeight="1">
      <c r="A124" s="29" t="s">
        <v>98</v>
      </c>
      <c r="B124" s="8"/>
      <c r="C124" s="30"/>
      <c r="D124" s="8"/>
      <c r="E124" s="30"/>
      <c r="F124" s="8"/>
      <c r="G124" s="8"/>
      <c r="H124" s="61"/>
      <c r="I124" s="8"/>
      <c r="J124" s="8"/>
      <c r="K124" s="85">
        <f t="shared" si="16"/>
        <v>0</v>
      </c>
      <c r="L124" s="22"/>
      <c r="M124" s="23"/>
      <c r="N124" s="78"/>
      <c r="O124" s="78"/>
      <c r="P124" s="78"/>
      <c r="Q124" s="78"/>
      <c r="R124" s="78"/>
      <c r="S124" s="71"/>
      <c r="T124" s="78"/>
      <c r="U124" s="78"/>
      <c r="V124" s="71"/>
    </row>
    <row r="125" spans="1:22" ht="34.9" customHeight="1">
      <c r="A125" s="24" t="s">
        <v>99</v>
      </c>
      <c r="B125" s="25"/>
      <c r="C125" s="26"/>
      <c r="D125" s="25"/>
      <c r="E125" s="26"/>
      <c r="F125" s="25"/>
      <c r="G125" s="25"/>
      <c r="H125" s="60"/>
      <c r="I125" s="25"/>
      <c r="J125" s="25"/>
      <c r="K125" s="85">
        <f t="shared" si="16"/>
        <v>0</v>
      </c>
      <c r="L125" s="27"/>
      <c r="M125" s="28"/>
      <c r="N125" s="79"/>
      <c r="O125" s="79"/>
      <c r="P125" s="79"/>
      <c r="Q125" s="79"/>
      <c r="R125" s="79"/>
      <c r="S125" s="72"/>
      <c r="T125" s="79"/>
      <c r="U125" s="79"/>
      <c r="V125" s="72"/>
    </row>
    <row r="126" spans="1:22" ht="34.9" customHeight="1">
      <c r="A126" s="29" t="s">
        <v>382</v>
      </c>
      <c r="B126" s="8"/>
      <c r="C126" s="30"/>
      <c r="D126" s="8"/>
      <c r="E126" s="30"/>
      <c r="F126" s="8"/>
      <c r="G126" s="8"/>
      <c r="H126" s="61"/>
      <c r="I126" s="8"/>
      <c r="J126" s="8"/>
      <c r="K126" s="85">
        <f t="shared" si="16"/>
        <v>0</v>
      </c>
      <c r="L126" s="22"/>
      <c r="M126" s="23"/>
      <c r="N126" s="78"/>
      <c r="O126" s="78"/>
      <c r="P126" s="78"/>
      <c r="Q126" s="78"/>
      <c r="R126" s="78"/>
      <c r="S126" s="71"/>
      <c r="T126" s="78"/>
      <c r="U126" s="78"/>
      <c r="V126" s="71"/>
    </row>
    <row r="127" spans="1:22" ht="34.9" customHeight="1">
      <c r="A127" s="24" t="s">
        <v>383</v>
      </c>
      <c r="B127" s="25"/>
      <c r="C127" s="26"/>
      <c r="D127" s="25"/>
      <c r="E127" s="26"/>
      <c r="F127" s="25"/>
      <c r="G127" s="25"/>
      <c r="H127" s="60"/>
      <c r="I127" s="25"/>
      <c r="J127" s="25"/>
      <c r="K127" s="85">
        <f t="shared" si="16"/>
        <v>0</v>
      </c>
      <c r="L127" s="27"/>
      <c r="M127" s="28"/>
      <c r="N127" s="79"/>
      <c r="O127" s="79"/>
      <c r="P127" s="79"/>
      <c r="Q127" s="79"/>
      <c r="R127" s="79"/>
      <c r="S127" s="72"/>
      <c r="T127" s="79"/>
      <c r="U127" s="79"/>
      <c r="V127" s="72"/>
    </row>
    <row r="128" spans="1:22" ht="34.9" customHeight="1">
      <c r="A128" s="29" t="s">
        <v>384</v>
      </c>
      <c r="B128" s="8"/>
      <c r="C128" s="30"/>
      <c r="D128" s="8"/>
      <c r="E128" s="30"/>
      <c r="F128" s="8"/>
      <c r="G128" s="8"/>
      <c r="H128" s="61"/>
      <c r="I128" s="8"/>
      <c r="J128" s="8"/>
      <c r="K128" s="85">
        <f t="shared" si="16"/>
        <v>0</v>
      </c>
      <c r="L128" s="22"/>
      <c r="M128" s="23"/>
      <c r="N128" s="78"/>
      <c r="O128" s="78"/>
      <c r="P128" s="78"/>
      <c r="Q128" s="78"/>
      <c r="R128" s="78"/>
      <c r="S128" s="71"/>
      <c r="T128" s="78"/>
      <c r="U128" s="78"/>
      <c r="V128" s="71"/>
    </row>
    <row r="129" spans="1:22" ht="34.9" customHeight="1">
      <c r="A129" s="24" t="s">
        <v>385</v>
      </c>
      <c r="B129" s="25"/>
      <c r="C129" s="26"/>
      <c r="D129" s="25"/>
      <c r="E129" s="26"/>
      <c r="F129" s="25"/>
      <c r="G129" s="25"/>
      <c r="H129" s="60"/>
      <c r="I129" s="25"/>
      <c r="J129" s="25"/>
      <c r="K129" s="85">
        <f t="shared" si="16"/>
        <v>0</v>
      </c>
      <c r="L129" s="27"/>
      <c r="M129" s="28"/>
      <c r="N129" s="79"/>
      <c r="O129" s="79"/>
      <c r="P129" s="79"/>
      <c r="Q129" s="79"/>
      <c r="R129" s="79"/>
      <c r="S129" s="72"/>
      <c r="T129" s="79"/>
      <c r="U129" s="79"/>
      <c r="V129" s="72"/>
    </row>
    <row r="130" spans="1:22" ht="34.9" customHeight="1">
      <c r="A130" s="29" t="s">
        <v>386</v>
      </c>
      <c r="B130" s="8"/>
      <c r="C130" s="30"/>
      <c r="D130" s="8"/>
      <c r="E130" s="30"/>
      <c r="F130" s="8"/>
      <c r="G130" s="8"/>
      <c r="H130" s="61"/>
      <c r="I130" s="8"/>
      <c r="J130" s="8"/>
      <c r="K130" s="85">
        <f t="shared" si="16"/>
        <v>0</v>
      </c>
      <c r="L130" s="22"/>
      <c r="M130" s="23"/>
      <c r="N130" s="78"/>
      <c r="O130" s="78"/>
      <c r="P130" s="78"/>
      <c r="Q130" s="78"/>
      <c r="R130" s="78"/>
      <c r="S130" s="71"/>
      <c r="T130" s="78"/>
      <c r="U130" s="78"/>
      <c r="V130" s="71"/>
    </row>
    <row r="131" spans="1:22" ht="34.9" customHeight="1">
      <c r="A131" s="24" t="s">
        <v>387</v>
      </c>
      <c r="B131" s="25"/>
      <c r="C131" s="26"/>
      <c r="D131" s="25"/>
      <c r="E131" s="26"/>
      <c r="F131" s="25"/>
      <c r="G131" s="25"/>
      <c r="H131" s="60"/>
      <c r="I131" s="25"/>
      <c r="J131" s="25"/>
      <c r="K131" s="85">
        <f t="shared" si="16"/>
        <v>0</v>
      </c>
      <c r="L131" s="27"/>
      <c r="M131" s="28"/>
      <c r="N131" s="79"/>
      <c r="O131" s="79"/>
      <c r="P131" s="79"/>
      <c r="Q131" s="79"/>
      <c r="R131" s="79"/>
      <c r="S131" s="72"/>
      <c r="T131" s="79"/>
      <c r="U131" s="79"/>
      <c r="V131" s="72"/>
    </row>
    <row r="132" spans="1:22" ht="34.9" customHeight="1">
      <c r="A132" s="29" t="s">
        <v>388</v>
      </c>
      <c r="B132" s="8"/>
      <c r="C132" s="30"/>
      <c r="D132" s="8"/>
      <c r="E132" s="30"/>
      <c r="F132" s="8"/>
      <c r="G132" s="8"/>
      <c r="H132" s="61"/>
      <c r="I132" s="8"/>
      <c r="J132" s="8"/>
      <c r="K132" s="85">
        <f t="shared" si="16"/>
        <v>0</v>
      </c>
      <c r="L132" s="22"/>
      <c r="M132" s="23"/>
      <c r="N132" s="78"/>
      <c r="O132" s="78"/>
      <c r="P132" s="78"/>
      <c r="Q132" s="78"/>
      <c r="R132" s="78"/>
      <c r="S132" s="71"/>
      <c r="T132" s="78"/>
      <c r="U132" s="78"/>
      <c r="V132" s="71"/>
    </row>
    <row r="133" spans="1:22" ht="34.9" customHeight="1">
      <c r="A133" s="24" t="s">
        <v>389</v>
      </c>
      <c r="B133" s="25"/>
      <c r="C133" s="26"/>
      <c r="D133" s="25"/>
      <c r="E133" s="26"/>
      <c r="F133" s="25"/>
      <c r="G133" s="25"/>
      <c r="H133" s="60"/>
      <c r="I133" s="25"/>
      <c r="J133" s="25"/>
      <c r="K133" s="85">
        <f t="shared" si="16"/>
        <v>0</v>
      </c>
      <c r="L133" s="27"/>
      <c r="M133" s="28"/>
      <c r="N133" s="79"/>
      <c r="O133" s="79"/>
      <c r="P133" s="79"/>
      <c r="Q133" s="79"/>
      <c r="R133" s="79"/>
      <c r="S133" s="72"/>
      <c r="T133" s="79"/>
      <c r="U133" s="79"/>
      <c r="V133" s="72"/>
    </row>
    <row r="134" spans="1:22" ht="34.9" customHeight="1">
      <c r="A134" s="29" t="s">
        <v>390</v>
      </c>
      <c r="B134" s="8"/>
      <c r="C134" s="30"/>
      <c r="D134" s="8"/>
      <c r="E134" s="30"/>
      <c r="F134" s="8"/>
      <c r="G134" s="8"/>
      <c r="H134" s="61"/>
      <c r="I134" s="8"/>
      <c r="J134" s="8"/>
      <c r="K134" s="85">
        <f t="shared" si="16"/>
        <v>0</v>
      </c>
      <c r="L134" s="22"/>
      <c r="M134" s="23"/>
      <c r="N134" s="78"/>
      <c r="O134" s="78"/>
      <c r="P134" s="78"/>
      <c r="Q134" s="78"/>
      <c r="R134" s="78"/>
      <c r="S134" s="71"/>
      <c r="T134" s="78"/>
      <c r="U134" s="78"/>
      <c r="V134" s="71"/>
    </row>
    <row r="135" spans="1:22" ht="34.9" customHeight="1">
      <c r="A135" s="24" t="s">
        <v>391</v>
      </c>
      <c r="B135" s="25"/>
      <c r="C135" s="26"/>
      <c r="D135" s="25"/>
      <c r="E135" s="26"/>
      <c r="F135" s="25"/>
      <c r="G135" s="25"/>
      <c r="H135" s="60"/>
      <c r="I135" s="25"/>
      <c r="J135" s="25"/>
      <c r="K135" s="85">
        <f t="shared" si="16"/>
        <v>0</v>
      </c>
      <c r="L135" s="27"/>
      <c r="M135" s="28"/>
      <c r="N135" s="79"/>
      <c r="O135" s="79"/>
      <c r="P135" s="79"/>
      <c r="Q135" s="79"/>
      <c r="R135" s="79"/>
      <c r="S135" s="72"/>
      <c r="T135" s="79"/>
      <c r="U135" s="79"/>
      <c r="V135" s="72"/>
    </row>
    <row r="136" spans="1:22" s="35" customFormat="1" ht="34.9" customHeight="1" thickBot="1">
      <c r="A136" s="31" t="s">
        <v>100</v>
      </c>
      <c r="B136" s="32"/>
      <c r="C136" s="32"/>
      <c r="D136" s="32">
        <f t="shared" ref="D136:K136" si="17">SUM(D9:D135)</f>
        <v>1921.4545000000003</v>
      </c>
      <c r="E136" s="32">
        <f t="shared" si="17"/>
        <v>244</v>
      </c>
      <c r="F136" s="32">
        <f t="shared" si="17"/>
        <v>8952.149999999996</v>
      </c>
      <c r="G136" s="32">
        <f t="shared" si="17"/>
        <v>10873.604499999994</v>
      </c>
      <c r="H136" s="67">
        <f t="shared" si="17"/>
        <v>91.670000000000016</v>
      </c>
      <c r="I136" s="32">
        <f t="shared" si="17"/>
        <v>3525.2280999999998</v>
      </c>
      <c r="J136" s="32">
        <f t="shared" si="17"/>
        <v>7063.1264000000001</v>
      </c>
      <c r="K136" s="86">
        <f t="shared" si="17"/>
        <v>201.10000000000002</v>
      </c>
      <c r="L136" s="31"/>
      <c r="M136" s="34"/>
      <c r="N136" s="80"/>
      <c r="O136" s="80"/>
      <c r="P136" s="80"/>
      <c r="Q136" s="80"/>
      <c r="R136" s="80"/>
      <c r="S136" s="73"/>
      <c r="T136" s="80"/>
      <c r="U136" s="80"/>
      <c r="V136" s="73"/>
    </row>
    <row r="137" spans="1:22" ht="34.9" customHeight="1">
      <c r="A137" s="19" t="s">
        <v>101</v>
      </c>
      <c r="B137" s="20"/>
      <c r="C137" s="21"/>
      <c r="D137" s="20"/>
      <c r="E137" s="21"/>
      <c r="F137" s="20"/>
      <c r="G137" s="20"/>
      <c r="H137" s="59"/>
      <c r="I137" s="20"/>
      <c r="J137" s="20"/>
      <c r="K137" s="85"/>
      <c r="L137" s="22"/>
      <c r="M137" s="23"/>
      <c r="N137" s="78"/>
      <c r="O137" s="78"/>
      <c r="P137" s="78"/>
      <c r="Q137" s="78"/>
      <c r="R137" s="78"/>
      <c r="S137" s="71"/>
      <c r="T137" s="78"/>
      <c r="U137" s="78"/>
      <c r="V137" s="71"/>
    </row>
    <row r="138" spans="1:22" ht="34.9" customHeight="1">
      <c r="A138" s="24" t="s">
        <v>102</v>
      </c>
      <c r="B138" s="25">
        <v>5</v>
      </c>
      <c r="C138" s="26">
        <v>2.25</v>
      </c>
      <c r="D138" s="25">
        <f t="shared" ref="D138:D196" si="18">B138*C138</f>
        <v>11.25</v>
      </c>
      <c r="E138" s="26"/>
      <c r="F138" s="25">
        <f>B138*E138</f>
        <v>0</v>
      </c>
      <c r="G138" s="25">
        <f>D138+F138</f>
        <v>11.25</v>
      </c>
      <c r="H138" s="60">
        <v>3.25</v>
      </c>
      <c r="I138" s="25">
        <f>B138*H138</f>
        <v>16.25</v>
      </c>
      <c r="J138" s="25">
        <f>G138-I138</f>
        <v>-5</v>
      </c>
      <c r="K138" s="85">
        <f>C138+E138-H138</f>
        <v>-1</v>
      </c>
      <c r="L138" s="27"/>
      <c r="M138" s="28"/>
      <c r="N138" s="79"/>
      <c r="O138" s="79"/>
      <c r="P138" s="79"/>
      <c r="Q138" s="79"/>
      <c r="R138" s="79"/>
      <c r="S138" s="72"/>
      <c r="T138" s="79"/>
      <c r="U138" s="79"/>
      <c r="V138" s="72"/>
    </row>
    <row r="139" spans="1:22" ht="34.9" customHeight="1">
      <c r="A139" s="29" t="s">
        <v>103</v>
      </c>
      <c r="B139" s="8">
        <v>23.09</v>
      </c>
      <c r="C139" s="30">
        <v>0.75</v>
      </c>
      <c r="D139" s="8">
        <f t="shared" si="18"/>
        <v>17.317499999999999</v>
      </c>
      <c r="E139" s="30">
        <v>2</v>
      </c>
      <c r="F139" s="8">
        <f t="shared" ref="F139:F196" si="19">B139*E139</f>
        <v>46.18</v>
      </c>
      <c r="G139" s="8">
        <f t="shared" ref="G139:G196" si="20">D139+F139</f>
        <v>63.497500000000002</v>
      </c>
      <c r="H139" s="61">
        <v>2</v>
      </c>
      <c r="I139" s="8">
        <f t="shared" ref="I139:I196" si="21">B139*H139</f>
        <v>46.18</v>
      </c>
      <c r="J139" s="8">
        <f t="shared" ref="J139:J196" si="22">G139-I139</f>
        <v>17.317500000000003</v>
      </c>
      <c r="K139" s="85">
        <f t="shared" ref="K139:K202" si="23">C139+E139-H139</f>
        <v>0.75</v>
      </c>
      <c r="L139" s="22"/>
      <c r="M139" s="23"/>
      <c r="N139" s="78">
        <v>20</v>
      </c>
      <c r="O139" s="78">
        <f t="shared" ref="O139:O221" si="24">B139/N139</f>
        <v>1.1545000000000001</v>
      </c>
      <c r="P139" s="78">
        <f t="shared" ref="P139:P153" si="25">O139/0.3</f>
        <v>3.8483333333333336</v>
      </c>
      <c r="Q139" s="78">
        <v>4.5</v>
      </c>
      <c r="R139" s="78">
        <f t="shared" ref="R139:R196" si="26">Q139-O139</f>
        <v>3.3454999999999999</v>
      </c>
      <c r="S139" s="71">
        <f t="shared" ref="S139:S196" si="27">O139/Q139</f>
        <v>0.25655555555555559</v>
      </c>
      <c r="T139" s="78"/>
      <c r="U139" s="78"/>
      <c r="V139" s="71"/>
    </row>
    <row r="140" spans="1:22" ht="34.9" customHeight="1">
      <c r="A140" s="24" t="s">
        <v>104</v>
      </c>
      <c r="B140" s="25">
        <v>22.17</v>
      </c>
      <c r="C140" s="26">
        <v>0</v>
      </c>
      <c r="D140" s="25">
        <f t="shared" si="18"/>
        <v>0</v>
      </c>
      <c r="E140" s="26"/>
      <c r="F140" s="25">
        <f>B140*E140</f>
        <v>0</v>
      </c>
      <c r="G140" s="25">
        <f>D140+F140</f>
        <v>0</v>
      </c>
      <c r="H140" s="60">
        <v>0</v>
      </c>
      <c r="I140" s="25">
        <f t="shared" si="21"/>
        <v>0</v>
      </c>
      <c r="J140" s="25">
        <f>G140-I140</f>
        <v>0</v>
      </c>
      <c r="K140" s="85">
        <f t="shared" si="23"/>
        <v>0</v>
      </c>
      <c r="L140" s="27"/>
      <c r="M140" s="28"/>
      <c r="N140" s="79">
        <v>20</v>
      </c>
      <c r="O140" s="79">
        <f t="shared" si="24"/>
        <v>1.1085</v>
      </c>
      <c r="P140" s="79">
        <f t="shared" si="25"/>
        <v>3.6950000000000003</v>
      </c>
      <c r="Q140" s="79">
        <v>4.5</v>
      </c>
      <c r="R140" s="79">
        <f t="shared" si="26"/>
        <v>3.3914999999999997</v>
      </c>
      <c r="S140" s="72">
        <f t="shared" si="27"/>
        <v>0.24633333333333335</v>
      </c>
      <c r="T140" s="79"/>
      <c r="U140" s="79"/>
      <c r="V140" s="72"/>
    </row>
    <row r="141" spans="1:22" ht="34.9" customHeight="1">
      <c r="A141" s="29" t="s">
        <v>105</v>
      </c>
      <c r="B141" s="8">
        <v>22.17</v>
      </c>
      <c r="C141" s="30">
        <v>0</v>
      </c>
      <c r="D141" s="8">
        <f t="shared" si="18"/>
        <v>0</v>
      </c>
      <c r="E141" s="30"/>
      <c r="F141" s="8">
        <f>B141*E141</f>
        <v>0</v>
      </c>
      <c r="G141" s="8">
        <f>D141+F141</f>
        <v>0</v>
      </c>
      <c r="H141" s="61">
        <v>0</v>
      </c>
      <c r="I141" s="8">
        <f t="shared" si="21"/>
        <v>0</v>
      </c>
      <c r="J141" s="8">
        <f>G141-I141</f>
        <v>0</v>
      </c>
      <c r="K141" s="85">
        <f t="shared" si="23"/>
        <v>0</v>
      </c>
      <c r="L141" s="22"/>
      <c r="M141" s="23"/>
      <c r="N141" s="78">
        <v>20</v>
      </c>
      <c r="O141" s="78">
        <f t="shared" si="24"/>
        <v>1.1085</v>
      </c>
      <c r="P141" s="78">
        <f t="shared" si="25"/>
        <v>3.6950000000000003</v>
      </c>
      <c r="Q141" s="78">
        <v>4.5</v>
      </c>
      <c r="R141" s="78">
        <f t="shared" si="26"/>
        <v>3.3914999999999997</v>
      </c>
      <c r="S141" s="71">
        <f t="shared" si="27"/>
        <v>0.24633333333333335</v>
      </c>
      <c r="T141" s="78"/>
      <c r="U141" s="78"/>
      <c r="V141" s="71"/>
    </row>
    <row r="142" spans="1:22" ht="34.9" customHeight="1">
      <c r="A142" s="24" t="s">
        <v>106</v>
      </c>
      <c r="B142" s="25">
        <v>12.19</v>
      </c>
      <c r="C142" s="26">
        <v>0</v>
      </c>
      <c r="D142" s="25">
        <f t="shared" si="18"/>
        <v>0</v>
      </c>
      <c r="E142" s="26"/>
      <c r="F142" s="25">
        <f>B142*E142</f>
        <v>0</v>
      </c>
      <c r="G142" s="25">
        <f>D142+F142</f>
        <v>0</v>
      </c>
      <c r="H142" s="60">
        <v>0</v>
      </c>
      <c r="I142" s="25">
        <f t="shared" si="21"/>
        <v>0</v>
      </c>
      <c r="J142" s="25">
        <f>G142-I142</f>
        <v>0</v>
      </c>
      <c r="K142" s="85">
        <f t="shared" si="23"/>
        <v>0</v>
      </c>
      <c r="L142" s="27"/>
      <c r="M142" s="28"/>
      <c r="N142" s="79">
        <v>15</v>
      </c>
      <c r="O142" s="79">
        <f t="shared" si="24"/>
        <v>0.81266666666666665</v>
      </c>
      <c r="P142" s="79">
        <f t="shared" si="25"/>
        <v>2.7088888888888891</v>
      </c>
      <c r="Q142" s="79">
        <v>3</v>
      </c>
      <c r="R142" s="79">
        <f t="shared" si="26"/>
        <v>2.1873333333333331</v>
      </c>
      <c r="S142" s="72">
        <f t="shared" si="27"/>
        <v>0.2708888888888889</v>
      </c>
      <c r="T142" s="79"/>
      <c r="U142" s="79"/>
      <c r="V142" s="72"/>
    </row>
    <row r="143" spans="1:22" ht="34.9" customHeight="1">
      <c r="A143" s="29" t="s">
        <v>107</v>
      </c>
      <c r="B143" s="8">
        <v>9.85</v>
      </c>
      <c r="C143" s="30">
        <v>0</v>
      </c>
      <c r="D143" s="8">
        <f t="shared" si="18"/>
        <v>0</v>
      </c>
      <c r="E143" s="30"/>
      <c r="F143" s="8">
        <f>B143*E143</f>
        <v>0</v>
      </c>
      <c r="G143" s="8">
        <f>D143+F143</f>
        <v>0</v>
      </c>
      <c r="H143" s="61">
        <v>0</v>
      </c>
      <c r="I143" s="8">
        <f t="shared" si="21"/>
        <v>0</v>
      </c>
      <c r="J143" s="8">
        <f>G143-I143</f>
        <v>0</v>
      </c>
      <c r="K143" s="85">
        <f t="shared" si="23"/>
        <v>0</v>
      </c>
      <c r="L143" s="22"/>
      <c r="M143" s="23"/>
      <c r="N143" s="78">
        <v>20</v>
      </c>
      <c r="O143" s="78">
        <f t="shared" si="24"/>
        <v>0.49249999999999999</v>
      </c>
      <c r="P143" s="78">
        <f t="shared" si="25"/>
        <v>1.6416666666666666</v>
      </c>
      <c r="Q143" s="78">
        <v>3</v>
      </c>
      <c r="R143" s="78">
        <f t="shared" si="26"/>
        <v>2.5074999999999998</v>
      </c>
      <c r="S143" s="71">
        <f t="shared" si="27"/>
        <v>0.16416666666666666</v>
      </c>
      <c r="T143" s="78"/>
      <c r="U143" s="78"/>
      <c r="V143" s="71"/>
    </row>
    <row r="144" spans="1:22" ht="34.9" customHeight="1">
      <c r="A144" s="24" t="s">
        <v>108</v>
      </c>
      <c r="B144" s="25">
        <v>16.39</v>
      </c>
      <c r="C144" s="26">
        <v>1</v>
      </c>
      <c r="D144" s="25">
        <f t="shared" si="18"/>
        <v>16.39</v>
      </c>
      <c r="E144" s="26"/>
      <c r="F144" s="25">
        <f t="shared" si="19"/>
        <v>0</v>
      </c>
      <c r="G144" s="25">
        <f t="shared" si="20"/>
        <v>16.39</v>
      </c>
      <c r="H144" s="60">
        <v>1</v>
      </c>
      <c r="I144" s="25">
        <f t="shared" si="21"/>
        <v>16.39</v>
      </c>
      <c r="J144" s="25">
        <f t="shared" si="22"/>
        <v>0</v>
      </c>
      <c r="K144" s="85">
        <f t="shared" si="23"/>
        <v>0</v>
      </c>
      <c r="L144" s="27"/>
      <c r="M144" s="28"/>
      <c r="N144" s="79">
        <v>20</v>
      </c>
      <c r="O144" s="79">
        <f t="shared" si="24"/>
        <v>0.81950000000000001</v>
      </c>
      <c r="P144" s="79">
        <f t="shared" si="25"/>
        <v>2.7316666666666669</v>
      </c>
      <c r="Q144" s="79">
        <v>4</v>
      </c>
      <c r="R144" s="79">
        <f t="shared" si="26"/>
        <v>3.1804999999999999</v>
      </c>
      <c r="S144" s="72">
        <f t="shared" si="27"/>
        <v>0.204875</v>
      </c>
      <c r="T144" s="79"/>
      <c r="U144" s="79"/>
      <c r="V144" s="72"/>
    </row>
    <row r="145" spans="1:22" ht="34.9" customHeight="1">
      <c r="A145" s="29" t="s">
        <v>109</v>
      </c>
      <c r="B145" s="8">
        <v>9.5</v>
      </c>
      <c r="C145" s="30">
        <v>0</v>
      </c>
      <c r="D145" s="8">
        <f t="shared" si="18"/>
        <v>0</v>
      </c>
      <c r="E145" s="30"/>
      <c r="F145" s="8">
        <f t="shared" si="19"/>
        <v>0</v>
      </c>
      <c r="G145" s="8">
        <f t="shared" si="20"/>
        <v>0</v>
      </c>
      <c r="H145" s="61">
        <v>0</v>
      </c>
      <c r="I145" s="8">
        <f t="shared" si="21"/>
        <v>0</v>
      </c>
      <c r="J145" s="8">
        <f t="shared" si="22"/>
        <v>0</v>
      </c>
      <c r="K145" s="85">
        <f t="shared" si="23"/>
        <v>0</v>
      </c>
      <c r="L145" s="22"/>
      <c r="M145" s="23"/>
      <c r="N145" s="78">
        <v>20</v>
      </c>
      <c r="O145" s="78">
        <f t="shared" si="24"/>
        <v>0.47499999999999998</v>
      </c>
      <c r="P145" s="78">
        <f t="shared" si="25"/>
        <v>1.5833333333333333</v>
      </c>
      <c r="Q145" s="78">
        <v>3</v>
      </c>
      <c r="R145" s="78">
        <f t="shared" si="26"/>
        <v>2.5249999999999999</v>
      </c>
      <c r="S145" s="71">
        <f t="shared" si="27"/>
        <v>0.15833333333333333</v>
      </c>
      <c r="T145" s="78"/>
      <c r="U145" s="78"/>
      <c r="V145" s="71"/>
    </row>
    <row r="146" spans="1:22" ht="34.9" customHeight="1">
      <c r="A146" s="24" t="s">
        <v>110</v>
      </c>
      <c r="B146" s="25">
        <v>7.91</v>
      </c>
      <c r="C146" s="26">
        <v>1.5</v>
      </c>
      <c r="D146" s="25">
        <f t="shared" si="18"/>
        <v>11.865</v>
      </c>
      <c r="E146" s="26"/>
      <c r="F146" s="25">
        <f t="shared" si="19"/>
        <v>0</v>
      </c>
      <c r="G146" s="25">
        <f t="shared" si="20"/>
        <v>11.865</v>
      </c>
      <c r="H146" s="60">
        <v>0.5</v>
      </c>
      <c r="I146" s="25">
        <f t="shared" si="21"/>
        <v>3.9550000000000001</v>
      </c>
      <c r="J146" s="25">
        <f t="shared" si="22"/>
        <v>7.91</v>
      </c>
      <c r="K146" s="85">
        <f t="shared" si="23"/>
        <v>1</v>
      </c>
      <c r="L146" s="27"/>
      <c r="M146" s="28"/>
      <c r="N146" s="79">
        <v>15</v>
      </c>
      <c r="O146" s="79">
        <f t="shared" si="24"/>
        <v>0.52733333333333332</v>
      </c>
      <c r="P146" s="79">
        <f t="shared" si="25"/>
        <v>1.7577777777777779</v>
      </c>
      <c r="Q146" s="79">
        <v>3</v>
      </c>
      <c r="R146" s="79">
        <f t="shared" si="26"/>
        <v>2.4726666666666666</v>
      </c>
      <c r="S146" s="72">
        <f t="shared" si="27"/>
        <v>0.17577777777777778</v>
      </c>
      <c r="T146" s="79"/>
      <c r="U146" s="79"/>
      <c r="V146" s="72"/>
    </row>
    <row r="147" spans="1:22" ht="34.9" customHeight="1">
      <c r="A147" s="29" t="s">
        <v>111</v>
      </c>
      <c r="B147" s="8">
        <v>8.86</v>
      </c>
      <c r="C147" s="30">
        <v>0</v>
      </c>
      <c r="D147" s="8">
        <f t="shared" si="18"/>
        <v>0</v>
      </c>
      <c r="E147" s="30"/>
      <c r="F147" s="8">
        <f t="shared" si="19"/>
        <v>0</v>
      </c>
      <c r="G147" s="8">
        <f t="shared" si="20"/>
        <v>0</v>
      </c>
      <c r="H147" s="61">
        <v>0</v>
      </c>
      <c r="I147" s="8">
        <f t="shared" si="21"/>
        <v>0</v>
      </c>
      <c r="J147" s="8">
        <f t="shared" si="22"/>
        <v>0</v>
      </c>
      <c r="K147" s="85">
        <f t="shared" si="23"/>
        <v>0</v>
      </c>
      <c r="L147" s="22"/>
      <c r="M147" s="23"/>
      <c r="N147" s="78">
        <v>20</v>
      </c>
      <c r="O147" s="78">
        <f t="shared" si="24"/>
        <v>0.44299999999999995</v>
      </c>
      <c r="P147" s="78">
        <f t="shared" si="25"/>
        <v>1.4766666666666666</v>
      </c>
      <c r="Q147" s="78">
        <v>3</v>
      </c>
      <c r="R147" s="78">
        <f t="shared" si="26"/>
        <v>2.5569999999999999</v>
      </c>
      <c r="S147" s="71">
        <f t="shared" si="27"/>
        <v>0.14766666666666664</v>
      </c>
      <c r="T147" s="78"/>
      <c r="U147" s="78"/>
      <c r="V147" s="71"/>
    </row>
    <row r="148" spans="1:22" ht="34.9" customHeight="1">
      <c r="A148" s="24" t="s">
        <v>112</v>
      </c>
      <c r="B148" s="25">
        <v>9.85</v>
      </c>
      <c r="C148" s="26">
        <v>0</v>
      </c>
      <c r="D148" s="25">
        <f t="shared" si="18"/>
        <v>0</v>
      </c>
      <c r="E148" s="26"/>
      <c r="F148" s="25">
        <f t="shared" si="19"/>
        <v>0</v>
      </c>
      <c r="G148" s="25">
        <f t="shared" si="20"/>
        <v>0</v>
      </c>
      <c r="H148" s="60">
        <v>0</v>
      </c>
      <c r="I148" s="25">
        <f t="shared" si="21"/>
        <v>0</v>
      </c>
      <c r="J148" s="25">
        <f t="shared" si="22"/>
        <v>0</v>
      </c>
      <c r="K148" s="85">
        <f t="shared" si="23"/>
        <v>0</v>
      </c>
      <c r="L148" s="27"/>
      <c r="M148" s="28"/>
      <c r="N148" s="79">
        <v>20</v>
      </c>
      <c r="O148" s="79">
        <f t="shared" si="24"/>
        <v>0.49249999999999999</v>
      </c>
      <c r="P148" s="79">
        <f t="shared" si="25"/>
        <v>1.6416666666666666</v>
      </c>
      <c r="Q148" s="79">
        <v>3</v>
      </c>
      <c r="R148" s="79">
        <f t="shared" si="26"/>
        <v>2.5074999999999998</v>
      </c>
      <c r="S148" s="72">
        <f t="shared" si="27"/>
        <v>0.16416666666666666</v>
      </c>
      <c r="T148" s="79"/>
      <c r="U148" s="79"/>
      <c r="V148" s="72"/>
    </row>
    <row r="149" spans="1:22" ht="34.9" customHeight="1">
      <c r="A149" s="29" t="s">
        <v>113</v>
      </c>
      <c r="B149" s="8">
        <v>10.01</v>
      </c>
      <c r="C149" s="30">
        <v>1</v>
      </c>
      <c r="D149" s="8">
        <f t="shared" si="18"/>
        <v>10.01</v>
      </c>
      <c r="E149" s="30"/>
      <c r="F149" s="8">
        <f t="shared" si="19"/>
        <v>0</v>
      </c>
      <c r="G149" s="8">
        <f t="shared" si="20"/>
        <v>10.01</v>
      </c>
      <c r="H149" s="61">
        <v>0.75</v>
      </c>
      <c r="I149" s="8">
        <f t="shared" si="21"/>
        <v>7.5075000000000003</v>
      </c>
      <c r="J149" s="8">
        <f t="shared" si="22"/>
        <v>2.5024999999999995</v>
      </c>
      <c r="K149" s="85">
        <f t="shared" si="23"/>
        <v>0.25</v>
      </c>
      <c r="L149" s="22"/>
      <c r="M149" s="23"/>
      <c r="N149" s="78">
        <v>20</v>
      </c>
      <c r="O149" s="78">
        <f t="shared" si="24"/>
        <v>0.50049999999999994</v>
      </c>
      <c r="P149" s="78">
        <f t="shared" si="25"/>
        <v>1.6683333333333332</v>
      </c>
      <c r="Q149" s="78">
        <v>3</v>
      </c>
      <c r="R149" s="78">
        <f t="shared" si="26"/>
        <v>2.4995000000000003</v>
      </c>
      <c r="S149" s="71">
        <f t="shared" si="27"/>
        <v>0.16683333333333331</v>
      </c>
      <c r="T149" s="78"/>
      <c r="U149" s="78"/>
      <c r="V149" s="71"/>
    </row>
    <row r="150" spans="1:22" ht="34.9" customHeight="1">
      <c r="A150" s="24" t="s">
        <v>114</v>
      </c>
      <c r="B150" s="25">
        <v>28.2</v>
      </c>
      <c r="C150" s="26">
        <v>1</v>
      </c>
      <c r="D150" s="25">
        <f t="shared" si="18"/>
        <v>28.2</v>
      </c>
      <c r="E150" s="26"/>
      <c r="F150" s="25">
        <f t="shared" si="19"/>
        <v>0</v>
      </c>
      <c r="G150" s="25">
        <f t="shared" si="20"/>
        <v>28.2</v>
      </c>
      <c r="H150" s="60">
        <v>1</v>
      </c>
      <c r="I150" s="25">
        <f t="shared" si="21"/>
        <v>28.2</v>
      </c>
      <c r="J150" s="25">
        <f t="shared" si="22"/>
        <v>0</v>
      </c>
      <c r="K150" s="85">
        <f t="shared" si="23"/>
        <v>0</v>
      </c>
      <c r="L150" s="27"/>
      <c r="M150" s="28"/>
      <c r="N150" s="79">
        <v>15</v>
      </c>
      <c r="O150" s="79">
        <f t="shared" si="24"/>
        <v>1.88</v>
      </c>
      <c r="P150" s="79">
        <f t="shared" si="25"/>
        <v>6.2666666666666666</v>
      </c>
      <c r="Q150" s="79">
        <v>5.5</v>
      </c>
      <c r="R150" s="79">
        <f t="shared" si="26"/>
        <v>3.62</v>
      </c>
      <c r="S150" s="72">
        <f t="shared" si="27"/>
        <v>0.3418181818181818</v>
      </c>
      <c r="T150" s="79"/>
      <c r="U150" s="79"/>
      <c r="V150" s="72"/>
    </row>
    <row r="151" spans="1:22" ht="34.9" customHeight="1">
      <c r="A151" s="29" t="s">
        <v>115</v>
      </c>
      <c r="B151" s="8">
        <v>9.5</v>
      </c>
      <c r="C151" s="30">
        <v>0</v>
      </c>
      <c r="D151" s="8">
        <f t="shared" si="18"/>
        <v>0</v>
      </c>
      <c r="E151" s="30"/>
      <c r="F151" s="8">
        <f t="shared" si="19"/>
        <v>0</v>
      </c>
      <c r="G151" s="8">
        <f t="shared" si="20"/>
        <v>0</v>
      </c>
      <c r="H151" s="61">
        <v>0</v>
      </c>
      <c r="I151" s="8">
        <f t="shared" si="21"/>
        <v>0</v>
      </c>
      <c r="J151" s="8">
        <f t="shared" si="22"/>
        <v>0</v>
      </c>
      <c r="K151" s="85">
        <f t="shared" si="23"/>
        <v>0</v>
      </c>
      <c r="L151" s="22"/>
      <c r="M151" s="23"/>
      <c r="N151" s="78">
        <v>20</v>
      </c>
      <c r="O151" s="78">
        <f t="shared" si="24"/>
        <v>0.47499999999999998</v>
      </c>
      <c r="P151" s="78">
        <f t="shared" si="25"/>
        <v>1.5833333333333333</v>
      </c>
      <c r="Q151" s="78">
        <v>3</v>
      </c>
      <c r="R151" s="78">
        <f t="shared" si="26"/>
        <v>2.5249999999999999</v>
      </c>
      <c r="S151" s="71">
        <f t="shared" si="27"/>
        <v>0.15833333333333333</v>
      </c>
      <c r="T151" s="78"/>
      <c r="U151" s="78"/>
      <c r="V151" s="71"/>
    </row>
    <row r="152" spans="1:22" ht="34.9" customHeight="1">
      <c r="A152" s="24" t="s">
        <v>116</v>
      </c>
      <c r="B152" s="25">
        <v>11.25</v>
      </c>
      <c r="C152" s="26">
        <v>0.5</v>
      </c>
      <c r="D152" s="25">
        <f t="shared" si="18"/>
        <v>5.625</v>
      </c>
      <c r="E152" s="26"/>
      <c r="F152" s="25">
        <f t="shared" si="19"/>
        <v>0</v>
      </c>
      <c r="G152" s="25">
        <f t="shared" si="20"/>
        <v>5.625</v>
      </c>
      <c r="H152" s="60">
        <v>0.5</v>
      </c>
      <c r="I152" s="25">
        <f t="shared" si="21"/>
        <v>5.625</v>
      </c>
      <c r="J152" s="25">
        <f t="shared" si="22"/>
        <v>0</v>
      </c>
      <c r="K152" s="85">
        <f t="shared" si="23"/>
        <v>0</v>
      </c>
      <c r="L152" s="27"/>
      <c r="M152" s="28"/>
      <c r="N152" s="79">
        <v>20</v>
      </c>
      <c r="O152" s="79">
        <f t="shared" si="24"/>
        <v>0.5625</v>
      </c>
      <c r="P152" s="79">
        <f t="shared" si="25"/>
        <v>1.875</v>
      </c>
      <c r="Q152" s="79">
        <v>4</v>
      </c>
      <c r="R152" s="79">
        <f t="shared" si="26"/>
        <v>3.4375</v>
      </c>
      <c r="S152" s="72">
        <f t="shared" si="27"/>
        <v>0.140625</v>
      </c>
      <c r="T152" s="79"/>
      <c r="U152" s="79"/>
      <c r="V152" s="72"/>
    </row>
    <row r="153" spans="1:22" ht="34.9" customHeight="1">
      <c r="A153" s="29" t="s">
        <v>117</v>
      </c>
      <c r="B153" s="8">
        <v>31.65</v>
      </c>
      <c r="C153" s="30">
        <v>0</v>
      </c>
      <c r="D153" s="8">
        <f t="shared" si="18"/>
        <v>0</v>
      </c>
      <c r="E153" s="30"/>
      <c r="F153" s="8">
        <f t="shared" si="19"/>
        <v>0</v>
      </c>
      <c r="G153" s="8">
        <f t="shared" si="20"/>
        <v>0</v>
      </c>
      <c r="H153" s="61">
        <v>0</v>
      </c>
      <c r="I153" s="8">
        <f t="shared" si="21"/>
        <v>0</v>
      </c>
      <c r="J153" s="8">
        <f t="shared" si="22"/>
        <v>0</v>
      </c>
      <c r="K153" s="85">
        <f t="shared" si="23"/>
        <v>0</v>
      </c>
      <c r="L153" s="22"/>
      <c r="M153" s="23"/>
      <c r="N153" s="78">
        <v>20</v>
      </c>
      <c r="O153" s="78">
        <f t="shared" si="24"/>
        <v>1.5825</v>
      </c>
      <c r="P153" s="78">
        <f t="shared" si="25"/>
        <v>5.2750000000000004</v>
      </c>
      <c r="Q153" s="78">
        <v>5.5</v>
      </c>
      <c r="R153" s="78">
        <f t="shared" si="26"/>
        <v>3.9175</v>
      </c>
      <c r="S153" s="71">
        <f t="shared" si="27"/>
        <v>0.28772727272727272</v>
      </c>
      <c r="T153" s="78"/>
      <c r="U153" s="78"/>
      <c r="V153" s="71"/>
    </row>
    <row r="154" spans="1:22" ht="34.9" customHeight="1">
      <c r="A154" s="24" t="s">
        <v>118</v>
      </c>
      <c r="B154" s="25">
        <v>9.51</v>
      </c>
      <c r="C154" s="26">
        <v>0</v>
      </c>
      <c r="D154" s="25">
        <f t="shared" si="18"/>
        <v>0</v>
      </c>
      <c r="E154" s="26"/>
      <c r="F154" s="25">
        <f t="shared" si="19"/>
        <v>0</v>
      </c>
      <c r="G154" s="25">
        <f t="shared" si="20"/>
        <v>0</v>
      </c>
      <c r="H154" s="60">
        <v>0</v>
      </c>
      <c r="I154" s="25">
        <f t="shared" si="21"/>
        <v>0</v>
      </c>
      <c r="J154" s="25">
        <f t="shared" si="22"/>
        <v>0</v>
      </c>
      <c r="K154" s="85">
        <f t="shared" si="23"/>
        <v>0</v>
      </c>
      <c r="L154" s="27"/>
      <c r="M154" s="28"/>
      <c r="N154" s="79"/>
      <c r="O154" s="79"/>
      <c r="P154" s="79"/>
      <c r="Q154" s="79"/>
      <c r="R154" s="79"/>
      <c r="S154" s="72"/>
      <c r="T154" s="79"/>
      <c r="U154" s="79"/>
      <c r="V154" s="72"/>
    </row>
    <row r="155" spans="1:22" ht="34.9" customHeight="1">
      <c r="A155" s="29" t="s">
        <v>119</v>
      </c>
      <c r="B155" s="8">
        <v>9.51</v>
      </c>
      <c r="C155" s="30">
        <v>0.75</v>
      </c>
      <c r="D155" s="8">
        <f t="shared" si="18"/>
        <v>7.1325000000000003</v>
      </c>
      <c r="E155" s="30"/>
      <c r="F155" s="8">
        <f t="shared" si="19"/>
        <v>0</v>
      </c>
      <c r="G155" s="8">
        <f t="shared" si="20"/>
        <v>7.1325000000000003</v>
      </c>
      <c r="H155" s="61">
        <v>0.75</v>
      </c>
      <c r="I155" s="8">
        <f t="shared" si="21"/>
        <v>7.1325000000000003</v>
      </c>
      <c r="J155" s="8">
        <f t="shared" si="22"/>
        <v>0</v>
      </c>
      <c r="K155" s="85">
        <f t="shared" si="23"/>
        <v>0</v>
      </c>
      <c r="L155" s="22"/>
      <c r="M155" s="23"/>
      <c r="N155" s="78">
        <v>20</v>
      </c>
      <c r="O155" s="78">
        <f t="shared" si="24"/>
        <v>0.47549999999999998</v>
      </c>
      <c r="P155" s="78">
        <f>O155/0.3</f>
        <v>1.585</v>
      </c>
      <c r="Q155" s="78">
        <v>3</v>
      </c>
      <c r="R155" s="78">
        <f t="shared" si="26"/>
        <v>2.5245000000000002</v>
      </c>
      <c r="S155" s="71">
        <f t="shared" si="27"/>
        <v>0.1585</v>
      </c>
      <c r="T155" s="78"/>
      <c r="U155" s="78"/>
      <c r="V155" s="71"/>
    </row>
    <row r="156" spans="1:22" ht="34.9" customHeight="1">
      <c r="A156" s="24" t="s">
        <v>120</v>
      </c>
      <c r="B156" s="25">
        <v>9.51</v>
      </c>
      <c r="C156" s="26">
        <v>0.25</v>
      </c>
      <c r="D156" s="25">
        <f t="shared" si="18"/>
        <v>2.3774999999999999</v>
      </c>
      <c r="E156" s="26"/>
      <c r="F156" s="25">
        <f t="shared" si="19"/>
        <v>0</v>
      </c>
      <c r="G156" s="25">
        <f t="shared" si="20"/>
        <v>2.3774999999999999</v>
      </c>
      <c r="H156" s="60">
        <v>0</v>
      </c>
      <c r="I156" s="25">
        <f t="shared" si="21"/>
        <v>0</v>
      </c>
      <c r="J156" s="25">
        <f t="shared" si="22"/>
        <v>2.3774999999999999</v>
      </c>
      <c r="K156" s="85">
        <f t="shared" si="23"/>
        <v>0.25</v>
      </c>
      <c r="L156" s="27"/>
      <c r="M156" s="28"/>
      <c r="N156" s="79">
        <v>20</v>
      </c>
      <c r="O156" s="79">
        <f t="shared" si="24"/>
        <v>0.47549999999999998</v>
      </c>
      <c r="P156" s="79">
        <f>O156/0.3</f>
        <v>1.585</v>
      </c>
      <c r="Q156" s="79">
        <v>3</v>
      </c>
      <c r="R156" s="79">
        <f t="shared" si="26"/>
        <v>2.5245000000000002</v>
      </c>
      <c r="S156" s="72">
        <f t="shared" si="27"/>
        <v>0.1585</v>
      </c>
      <c r="T156" s="79"/>
      <c r="U156" s="79"/>
      <c r="V156" s="72"/>
    </row>
    <row r="157" spans="1:22" ht="34.9" customHeight="1">
      <c r="A157" s="29" t="s">
        <v>121</v>
      </c>
      <c r="B157" s="8">
        <v>9.61</v>
      </c>
      <c r="C157" s="30">
        <v>0.75</v>
      </c>
      <c r="D157" s="8">
        <f t="shared" si="18"/>
        <v>7.2074999999999996</v>
      </c>
      <c r="E157" s="30">
        <v>3</v>
      </c>
      <c r="F157" s="8">
        <f t="shared" si="19"/>
        <v>28.83</v>
      </c>
      <c r="G157" s="8">
        <f t="shared" si="20"/>
        <v>36.037499999999994</v>
      </c>
      <c r="H157" s="61">
        <v>0.75</v>
      </c>
      <c r="I157" s="8">
        <f t="shared" si="21"/>
        <v>7.2074999999999996</v>
      </c>
      <c r="J157" s="8">
        <f t="shared" si="22"/>
        <v>28.829999999999995</v>
      </c>
      <c r="K157" s="85">
        <f t="shared" si="23"/>
        <v>3</v>
      </c>
      <c r="L157" s="22"/>
      <c r="M157" s="23"/>
      <c r="N157" s="78"/>
      <c r="O157" s="78"/>
      <c r="P157" s="78"/>
      <c r="Q157" s="78"/>
      <c r="R157" s="78"/>
      <c r="S157" s="71"/>
      <c r="T157" s="78"/>
      <c r="U157" s="78"/>
      <c r="V157" s="71"/>
    </row>
    <row r="158" spans="1:22" ht="34.9" customHeight="1">
      <c r="A158" s="24" t="s">
        <v>122</v>
      </c>
      <c r="B158" s="25">
        <v>10.71</v>
      </c>
      <c r="C158" s="26">
        <v>0</v>
      </c>
      <c r="D158" s="25">
        <f t="shared" si="18"/>
        <v>0</v>
      </c>
      <c r="E158" s="26"/>
      <c r="F158" s="25">
        <f t="shared" si="19"/>
        <v>0</v>
      </c>
      <c r="G158" s="25">
        <f t="shared" si="20"/>
        <v>0</v>
      </c>
      <c r="H158" s="60">
        <v>0</v>
      </c>
      <c r="I158" s="25">
        <f t="shared" si="21"/>
        <v>0</v>
      </c>
      <c r="J158" s="25">
        <f t="shared" si="22"/>
        <v>0</v>
      </c>
      <c r="K158" s="85">
        <f t="shared" si="23"/>
        <v>0</v>
      </c>
      <c r="L158" s="27"/>
      <c r="M158" s="28"/>
      <c r="N158" s="79">
        <v>20</v>
      </c>
      <c r="O158" s="79">
        <f t="shared" si="24"/>
        <v>0.53550000000000009</v>
      </c>
      <c r="P158" s="79">
        <f>O158/0.3</f>
        <v>1.7850000000000004</v>
      </c>
      <c r="Q158" s="79">
        <v>3</v>
      </c>
      <c r="R158" s="79">
        <f t="shared" si="26"/>
        <v>2.4645000000000001</v>
      </c>
      <c r="S158" s="72">
        <f t="shared" si="27"/>
        <v>0.17850000000000002</v>
      </c>
      <c r="T158" s="79"/>
      <c r="U158" s="79"/>
      <c r="V158" s="72"/>
    </row>
    <row r="159" spans="1:22" ht="34.9" customHeight="1">
      <c r="A159" s="29" t="s">
        <v>123</v>
      </c>
      <c r="B159" s="8">
        <v>10.35</v>
      </c>
      <c r="C159" s="30">
        <v>1</v>
      </c>
      <c r="D159" s="8">
        <f t="shared" si="18"/>
        <v>10.35</v>
      </c>
      <c r="E159" s="30"/>
      <c r="F159" s="8">
        <f t="shared" si="19"/>
        <v>0</v>
      </c>
      <c r="G159" s="8">
        <f>D159+F159</f>
        <v>10.35</v>
      </c>
      <c r="H159" s="61">
        <v>1</v>
      </c>
      <c r="I159" s="8">
        <f>B159*H159</f>
        <v>10.35</v>
      </c>
      <c r="J159" s="8">
        <f>G159-I159</f>
        <v>0</v>
      </c>
      <c r="K159" s="85">
        <f t="shared" si="23"/>
        <v>0</v>
      </c>
      <c r="L159" s="22"/>
      <c r="M159" s="23"/>
      <c r="N159" s="78"/>
      <c r="O159" s="78"/>
      <c r="P159" s="78"/>
      <c r="Q159" s="78"/>
      <c r="R159" s="78"/>
      <c r="S159" s="71"/>
      <c r="T159" s="78"/>
      <c r="U159" s="78"/>
      <c r="V159" s="71"/>
    </row>
    <row r="160" spans="1:22" ht="34.9" customHeight="1">
      <c r="A160" s="24" t="s">
        <v>124</v>
      </c>
      <c r="B160" s="25">
        <v>23</v>
      </c>
      <c r="C160" s="26">
        <v>1</v>
      </c>
      <c r="D160" s="25">
        <f t="shared" si="18"/>
        <v>23</v>
      </c>
      <c r="E160" s="26"/>
      <c r="F160" s="25">
        <f>B160*E160</f>
        <v>0</v>
      </c>
      <c r="G160" s="25">
        <f>D160+F160</f>
        <v>23</v>
      </c>
      <c r="H160" s="60">
        <v>0.75</v>
      </c>
      <c r="I160" s="25">
        <f t="shared" si="21"/>
        <v>17.25</v>
      </c>
      <c r="J160" s="25"/>
      <c r="K160" s="85">
        <f t="shared" si="23"/>
        <v>0.25</v>
      </c>
      <c r="L160" s="27"/>
      <c r="M160" s="28"/>
      <c r="N160" s="79"/>
      <c r="O160" s="79"/>
      <c r="P160" s="79"/>
      <c r="Q160" s="79"/>
      <c r="R160" s="79"/>
      <c r="S160" s="72"/>
      <c r="T160" s="79"/>
      <c r="U160" s="79"/>
      <c r="V160" s="72"/>
    </row>
    <row r="161" spans="1:22" ht="34.9" customHeight="1">
      <c r="A161" s="29" t="s">
        <v>125</v>
      </c>
      <c r="B161" s="8">
        <v>31.64</v>
      </c>
      <c r="C161" s="30">
        <v>0.5</v>
      </c>
      <c r="D161" s="8">
        <f t="shared" si="18"/>
        <v>15.82</v>
      </c>
      <c r="E161" s="30"/>
      <c r="F161" s="8">
        <f t="shared" si="19"/>
        <v>0</v>
      </c>
      <c r="G161" s="8">
        <f t="shared" si="20"/>
        <v>15.82</v>
      </c>
      <c r="H161" s="61">
        <v>0.5</v>
      </c>
      <c r="I161" s="8">
        <f t="shared" si="21"/>
        <v>15.82</v>
      </c>
      <c r="J161" s="8">
        <f t="shared" si="22"/>
        <v>0</v>
      </c>
      <c r="K161" s="85">
        <f t="shared" si="23"/>
        <v>0</v>
      </c>
      <c r="L161" s="22"/>
      <c r="M161" s="23"/>
      <c r="N161" s="78">
        <v>20</v>
      </c>
      <c r="O161" s="78">
        <f t="shared" si="24"/>
        <v>1.5820000000000001</v>
      </c>
      <c r="P161" s="78">
        <f t="shared" ref="P161:P167" si="28">O161/0.3</f>
        <v>5.2733333333333334</v>
      </c>
      <c r="Q161" s="78">
        <v>5.5</v>
      </c>
      <c r="R161" s="78">
        <f t="shared" si="26"/>
        <v>3.9180000000000001</v>
      </c>
      <c r="S161" s="71">
        <f t="shared" si="27"/>
        <v>0.28763636363636363</v>
      </c>
      <c r="T161" s="78"/>
      <c r="U161" s="78"/>
      <c r="V161" s="71"/>
    </row>
    <row r="162" spans="1:22" ht="34.9" customHeight="1">
      <c r="A162" s="24" t="s">
        <v>126</v>
      </c>
      <c r="B162" s="25">
        <v>23.8</v>
      </c>
      <c r="C162" s="26">
        <v>0.5</v>
      </c>
      <c r="D162" s="25">
        <f t="shared" si="18"/>
        <v>11.9</v>
      </c>
      <c r="E162" s="26"/>
      <c r="F162" s="25">
        <f t="shared" si="19"/>
        <v>0</v>
      </c>
      <c r="G162" s="25">
        <f t="shared" si="20"/>
        <v>11.9</v>
      </c>
      <c r="H162" s="60">
        <v>0.5</v>
      </c>
      <c r="I162" s="25">
        <f t="shared" si="21"/>
        <v>11.9</v>
      </c>
      <c r="J162" s="25">
        <f t="shared" si="22"/>
        <v>0</v>
      </c>
      <c r="K162" s="85">
        <f t="shared" si="23"/>
        <v>0</v>
      </c>
      <c r="L162" s="27"/>
      <c r="M162" s="28"/>
      <c r="N162" s="79">
        <v>15</v>
      </c>
      <c r="O162" s="79">
        <f t="shared" si="24"/>
        <v>1.5866666666666667</v>
      </c>
      <c r="P162" s="79">
        <f t="shared" si="28"/>
        <v>5.2888888888888888</v>
      </c>
      <c r="Q162" s="79">
        <v>6</v>
      </c>
      <c r="R162" s="79">
        <f t="shared" si="26"/>
        <v>4.4133333333333331</v>
      </c>
      <c r="S162" s="72">
        <f t="shared" si="27"/>
        <v>0.26444444444444443</v>
      </c>
      <c r="T162" s="79"/>
      <c r="U162" s="79"/>
      <c r="V162" s="72"/>
    </row>
    <row r="163" spans="1:22" ht="34.9" customHeight="1">
      <c r="A163" s="29" t="s">
        <v>127</v>
      </c>
      <c r="B163" s="8">
        <v>12.5</v>
      </c>
      <c r="C163" s="30">
        <v>0</v>
      </c>
      <c r="D163" s="8">
        <f t="shared" si="18"/>
        <v>0</v>
      </c>
      <c r="E163" s="30"/>
      <c r="F163" s="8">
        <f t="shared" si="19"/>
        <v>0</v>
      </c>
      <c r="G163" s="8">
        <f t="shared" si="20"/>
        <v>0</v>
      </c>
      <c r="H163" s="61">
        <v>0</v>
      </c>
      <c r="I163" s="8">
        <f t="shared" si="21"/>
        <v>0</v>
      </c>
      <c r="J163" s="8">
        <f t="shared" si="22"/>
        <v>0</v>
      </c>
      <c r="K163" s="85">
        <f t="shared" si="23"/>
        <v>0</v>
      </c>
      <c r="L163" s="22"/>
      <c r="M163" s="23"/>
      <c r="N163" s="78">
        <v>20</v>
      </c>
      <c r="O163" s="78">
        <f t="shared" si="24"/>
        <v>0.625</v>
      </c>
      <c r="P163" s="78">
        <f t="shared" si="28"/>
        <v>2.0833333333333335</v>
      </c>
      <c r="Q163" s="78">
        <v>4</v>
      </c>
      <c r="R163" s="78">
        <f t="shared" si="26"/>
        <v>3.375</v>
      </c>
      <c r="S163" s="71">
        <f t="shared" si="27"/>
        <v>0.15625</v>
      </c>
      <c r="T163" s="78"/>
      <c r="U163" s="78"/>
      <c r="V163" s="71"/>
    </row>
    <row r="164" spans="1:22" ht="34.9" customHeight="1">
      <c r="A164" s="24" t="s">
        <v>128</v>
      </c>
      <c r="B164" s="25">
        <v>12.07</v>
      </c>
      <c r="C164" s="26">
        <v>0</v>
      </c>
      <c r="D164" s="25">
        <f t="shared" si="18"/>
        <v>0</v>
      </c>
      <c r="E164" s="26"/>
      <c r="F164" s="25">
        <f t="shared" si="19"/>
        <v>0</v>
      </c>
      <c r="G164" s="25">
        <f t="shared" si="20"/>
        <v>0</v>
      </c>
      <c r="H164" s="60">
        <v>0</v>
      </c>
      <c r="I164" s="25">
        <f t="shared" si="21"/>
        <v>0</v>
      </c>
      <c r="J164" s="25">
        <f t="shared" si="22"/>
        <v>0</v>
      </c>
      <c r="K164" s="85">
        <f t="shared" si="23"/>
        <v>0</v>
      </c>
      <c r="L164" s="27"/>
      <c r="M164" s="28"/>
      <c r="N164" s="79">
        <v>20</v>
      </c>
      <c r="O164" s="79">
        <f t="shared" si="24"/>
        <v>0.60350000000000004</v>
      </c>
      <c r="P164" s="79">
        <f t="shared" si="28"/>
        <v>2.0116666666666667</v>
      </c>
      <c r="Q164" s="79">
        <v>4.5</v>
      </c>
      <c r="R164" s="79">
        <f t="shared" si="26"/>
        <v>3.8965000000000001</v>
      </c>
      <c r="S164" s="72">
        <f t="shared" si="27"/>
        <v>0.13411111111111113</v>
      </c>
      <c r="T164" s="79"/>
      <c r="U164" s="79"/>
      <c r="V164" s="72"/>
    </row>
    <row r="165" spans="1:22" ht="34.9" customHeight="1">
      <c r="A165" s="29" t="s">
        <v>129</v>
      </c>
      <c r="B165" s="8">
        <v>26.84</v>
      </c>
      <c r="C165" s="30">
        <v>0.75</v>
      </c>
      <c r="D165" s="8">
        <f t="shared" si="18"/>
        <v>20.13</v>
      </c>
      <c r="E165" s="30"/>
      <c r="F165" s="8">
        <f t="shared" si="19"/>
        <v>0</v>
      </c>
      <c r="G165" s="8">
        <f t="shared" si="20"/>
        <v>20.13</v>
      </c>
      <c r="H165" s="61">
        <v>0.25</v>
      </c>
      <c r="I165" s="8">
        <f t="shared" si="21"/>
        <v>6.71</v>
      </c>
      <c r="J165" s="8">
        <f t="shared" si="22"/>
        <v>13.419999999999998</v>
      </c>
      <c r="K165" s="85">
        <f t="shared" si="23"/>
        <v>0.5</v>
      </c>
      <c r="L165" s="22"/>
      <c r="M165" s="23"/>
      <c r="N165" s="78">
        <v>20</v>
      </c>
      <c r="O165" s="78">
        <f t="shared" si="24"/>
        <v>1.3420000000000001</v>
      </c>
      <c r="P165" s="78">
        <f t="shared" si="28"/>
        <v>4.4733333333333336</v>
      </c>
      <c r="Q165" s="78">
        <v>4.75</v>
      </c>
      <c r="R165" s="78">
        <f t="shared" si="26"/>
        <v>3.4079999999999999</v>
      </c>
      <c r="S165" s="71">
        <f t="shared" si="27"/>
        <v>0.28252631578947368</v>
      </c>
      <c r="T165" s="78"/>
      <c r="U165" s="78"/>
      <c r="V165" s="71"/>
    </row>
    <row r="166" spans="1:22" ht="34.9" customHeight="1">
      <c r="A166" s="24" t="s">
        <v>130</v>
      </c>
      <c r="B166" s="25">
        <v>21.59</v>
      </c>
      <c r="C166" s="26">
        <v>0.5</v>
      </c>
      <c r="D166" s="25">
        <f t="shared" si="18"/>
        <v>10.795</v>
      </c>
      <c r="E166" s="26">
        <v>1</v>
      </c>
      <c r="F166" s="25">
        <f t="shared" si="19"/>
        <v>21.59</v>
      </c>
      <c r="G166" s="25">
        <f t="shared" si="20"/>
        <v>32.384999999999998</v>
      </c>
      <c r="H166" s="60">
        <v>1</v>
      </c>
      <c r="I166" s="25">
        <f t="shared" si="21"/>
        <v>21.59</v>
      </c>
      <c r="J166" s="25">
        <f t="shared" si="22"/>
        <v>10.794999999999998</v>
      </c>
      <c r="K166" s="85">
        <f t="shared" si="23"/>
        <v>0.5</v>
      </c>
      <c r="L166" s="27"/>
      <c r="M166" s="28"/>
      <c r="N166" s="79">
        <v>20</v>
      </c>
      <c r="O166" s="79">
        <f t="shared" si="24"/>
        <v>1.0794999999999999</v>
      </c>
      <c r="P166" s="79">
        <f t="shared" si="28"/>
        <v>3.5983333333333332</v>
      </c>
      <c r="Q166" s="79">
        <v>4.5</v>
      </c>
      <c r="R166" s="79">
        <f t="shared" si="26"/>
        <v>3.4205000000000001</v>
      </c>
      <c r="S166" s="72">
        <f t="shared" si="27"/>
        <v>0.23988888888888887</v>
      </c>
      <c r="T166" s="79"/>
      <c r="U166" s="79"/>
      <c r="V166" s="72"/>
    </row>
    <row r="167" spans="1:22" ht="34.9" customHeight="1">
      <c r="A167" s="29" t="s">
        <v>131</v>
      </c>
      <c r="B167" s="8">
        <v>22.13</v>
      </c>
      <c r="C167" s="30">
        <v>0</v>
      </c>
      <c r="D167" s="8">
        <f t="shared" si="18"/>
        <v>0</v>
      </c>
      <c r="E167" s="30"/>
      <c r="F167" s="8">
        <f t="shared" si="19"/>
        <v>0</v>
      </c>
      <c r="G167" s="8">
        <f t="shared" si="20"/>
        <v>0</v>
      </c>
      <c r="H167" s="61">
        <v>0.75</v>
      </c>
      <c r="I167" s="8">
        <f t="shared" si="21"/>
        <v>16.5975</v>
      </c>
      <c r="J167" s="8">
        <f t="shared" si="22"/>
        <v>-16.5975</v>
      </c>
      <c r="K167" s="85">
        <f t="shared" si="23"/>
        <v>-0.75</v>
      </c>
      <c r="L167" s="22"/>
      <c r="M167" s="23"/>
      <c r="N167" s="78">
        <v>15</v>
      </c>
      <c r="O167" s="78">
        <f t="shared" si="24"/>
        <v>1.4753333333333332</v>
      </c>
      <c r="P167" s="78">
        <f t="shared" si="28"/>
        <v>4.9177777777777774</v>
      </c>
      <c r="Q167" s="78"/>
      <c r="R167" s="78"/>
      <c r="S167" s="71"/>
      <c r="T167" s="78"/>
      <c r="U167" s="78"/>
      <c r="V167" s="71"/>
    </row>
    <row r="168" spans="1:22" ht="34.9" customHeight="1">
      <c r="A168" s="24" t="s">
        <v>132</v>
      </c>
      <c r="B168" s="25">
        <v>22.13</v>
      </c>
      <c r="C168" s="26">
        <v>0</v>
      </c>
      <c r="D168" s="25">
        <f t="shared" si="18"/>
        <v>0</v>
      </c>
      <c r="E168" s="26"/>
      <c r="F168" s="25">
        <f t="shared" si="19"/>
        <v>0</v>
      </c>
      <c r="G168" s="25">
        <f t="shared" si="20"/>
        <v>0</v>
      </c>
      <c r="H168" s="60">
        <v>1</v>
      </c>
      <c r="I168" s="25">
        <f t="shared" si="21"/>
        <v>22.13</v>
      </c>
      <c r="J168" s="25">
        <f t="shared" si="22"/>
        <v>-22.13</v>
      </c>
      <c r="K168" s="85">
        <f t="shared" si="23"/>
        <v>-1</v>
      </c>
      <c r="L168" s="27"/>
      <c r="M168" s="28"/>
      <c r="N168" s="79"/>
      <c r="O168" s="79"/>
      <c r="P168" s="79"/>
      <c r="Q168" s="79"/>
      <c r="R168" s="79"/>
      <c r="S168" s="72"/>
      <c r="T168" s="79"/>
      <c r="U168" s="79"/>
      <c r="V168" s="72"/>
    </row>
    <row r="169" spans="1:22" ht="34.9" customHeight="1">
      <c r="A169" s="29" t="s">
        <v>133</v>
      </c>
      <c r="B169" s="8">
        <v>22.23</v>
      </c>
      <c r="C169" s="30">
        <v>0.5</v>
      </c>
      <c r="D169" s="8">
        <f t="shared" si="18"/>
        <v>11.115</v>
      </c>
      <c r="E169" s="30"/>
      <c r="F169" s="8">
        <f t="shared" si="19"/>
        <v>0</v>
      </c>
      <c r="G169" s="8">
        <f t="shared" si="20"/>
        <v>11.115</v>
      </c>
      <c r="H169" s="61">
        <v>0.5</v>
      </c>
      <c r="I169" s="8">
        <f t="shared" si="21"/>
        <v>11.115</v>
      </c>
      <c r="J169" s="8">
        <f t="shared" si="22"/>
        <v>0</v>
      </c>
      <c r="K169" s="85">
        <f t="shared" si="23"/>
        <v>0</v>
      </c>
      <c r="L169" s="22"/>
      <c r="M169" s="23"/>
      <c r="N169" s="78"/>
      <c r="O169" s="78"/>
      <c r="P169" s="78"/>
      <c r="Q169" s="78"/>
      <c r="R169" s="78"/>
      <c r="S169" s="71"/>
      <c r="T169" s="78"/>
      <c r="U169" s="78"/>
      <c r="V169" s="71"/>
    </row>
    <row r="170" spans="1:22" ht="34.9" customHeight="1">
      <c r="A170" s="24" t="s">
        <v>134</v>
      </c>
      <c r="B170" s="25">
        <v>36.450000000000003</v>
      </c>
      <c r="C170" s="26">
        <v>0.25</v>
      </c>
      <c r="D170" s="25">
        <f t="shared" si="18"/>
        <v>9.1125000000000007</v>
      </c>
      <c r="E170" s="26">
        <v>4</v>
      </c>
      <c r="F170" s="25">
        <f t="shared" si="19"/>
        <v>145.80000000000001</v>
      </c>
      <c r="G170" s="25">
        <f t="shared" si="20"/>
        <v>154.91250000000002</v>
      </c>
      <c r="H170" s="60">
        <v>0.5</v>
      </c>
      <c r="I170" s="25">
        <f t="shared" si="21"/>
        <v>18.225000000000001</v>
      </c>
      <c r="J170" s="25">
        <f t="shared" si="22"/>
        <v>136.68750000000003</v>
      </c>
      <c r="K170" s="85">
        <f t="shared" si="23"/>
        <v>3.75</v>
      </c>
      <c r="L170" s="27"/>
      <c r="M170" s="28"/>
      <c r="N170" s="79">
        <v>20</v>
      </c>
      <c r="O170" s="79">
        <f t="shared" si="24"/>
        <v>1.8225000000000002</v>
      </c>
      <c r="P170" s="79">
        <f>O170/0.3</f>
        <v>6.0750000000000011</v>
      </c>
      <c r="Q170" s="79">
        <v>6.5</v>
      </c>
      <c r="R170" s="79">
        <f t="shared" si="26"/>
        <v>4.6775000000000002</v>
      </c>
      <c r="S170" s="72">
        <f t="shared" si="27"/>
        <v>0.2803846153846154</v>
      </c>
      <c r="T170" s="79"/>
      <c r="U170" s="79"/>
      <c r="V170" s="72"/>
    </row>
    <row r="171" spans="1:22" ht="34.9" customHeight="1">
      <c r="A171" s="29" t="s">
        <v>135</v>
      </c>
      <c r="B171" s="8">
        <v>33.119999999999997</v>
      </c>
      <c r="C171" s="30">
        <v>0</v>
      </c>
      <c r="D171" s="8">
        <f t="shared" si="18"/>
        <v>0</v>
      </c>
      <c r="E171" s="30"/>
      <c r="F171" s="8">
        <f t="shared" si="19"/>
        <v>0</v>
      </c>
      <c r="G171" s="8">
        <f t="shared" si="20"/>
        <v>0</v>
      </c>
      <c r="H171" s="61">
        <v>0</v>
      </c>
      <c r="I171" s="8">
        <f t="shared" si="21"/>
        <v>0</v>
      </c>
      <c r="J171" s="8">
        <f t="shared" si="22"/>
        <v>0</v>
      </c>
      <c r="K171" s="85">
        <f t="shared" si="23"/>
        <v>0</v>
      </c>
      <c r="L171" s="22"/>
      <c r="M171" s="23"/>
      <c r="N171" s="78">
        <v>20</v>
      </c>
      <c r="O171" s="78">
        <f t="shared" si="24"/>
        <v>1.6559999999999999</v>
      </c>
      <c r="P171" s="78">
        <f>O171/0.3</f>
        <v>5.52</v>
      </c>
      <c r="Q171" s="78">
        <v>6</v>
      </c>
      <c r="R171" s="78">
        <f t="shared" si="26"/>
        <v>4.3440000000000003</v>
      </c>
      <c r="S171" s="71">
        <f t="shared" si="27"/>
        <v>0.27599999999999997</v>
      </c>
      <c r="T171" s="78"/>
      <c r="U171" s="78"/>
      <c r="V171" s="71"/>
    </row>
    <row r="172" spans="1:22" ht="34.9" customHeight="1">
      <c r="A172" s="24" t="s">
        <v>136</v>
      </c>
      <c r="B172" s="25">
        <v>10.35</v>
      </c>
      <c r="C172" s="26">
        <v>0</v>
      </c>
      <c r="D172" s="25">
        <f t="shared" si="18"/>
        <v>0</v>
      </c>
      <c r="E172" s="26">
        <v>1</v>
      </c>
      <c r="F172" s="25">
        <f t="shared" si="19"/>
        <v>10.35</v>
      </c>
      <c r="G172" s="25">
        <f t="shared" si="20"/>
        <v>10.35</v>
      </c>
      <c r="H172" s="60">
        <v>0.75</v>
      </c>
      <c r="I172" s="25">
        <f t="shared" si="21"/>
        <v>7.7624999999999993</v>
      </c>
      <c r="J172" s="25">
        <f t="shared" si="22"/>
        <v>2.5875000000000004</v>
      </c>
      <c r="K172" s="85">
        <f t="shared" si="23"/>
        <v>0.25</v>
      </c>
      <c r="L172" s="27"/>
      <c r="M172" s="28"/>
      <c r="N172" s="79">
        <v>20</v>
      </c>
      <c r="O172" s="79">
        <f t="shared" si="24"/>
        <v>0.51749999999999996</v>
      </c>
      <c r="P172" s="79">
        <f t="shared" ref="P172:P261" si="29">O172/0.3</f>
        <v>1.7249999999999999</v>
      </c>
      <c r="Q172" s="79">
        <v>3</v>
      </c>
      <c r="R172" s="79">
        <f t="shared" si="26"/>
        <v>2.4824999999999999</v>
      </c>
      <c r="S172" s="72">
        <f t="shared" si="27"/>
        <v>0.17249999999999999</v>
      </c>
      <c r="T172" s="79"/>
      <c r="U172" s="79"/>
      <c r="V172" s="72"/>
    </row>
    <row r="173" spans="1:22" ht="34.9" customHeight="1">
      <c r="A173" s="29" t="s">
        <v>137</v>
      </c>
      <c r="B173" s="8">
        <v>24.7</v>
      </c>
      <c r="C173" s="30">
        <v>1</v>
      </c>
      <c r="D173" s="8">
        <f t="shared" si="18"/>
        <v>24.7</v>
      </c>
      <c r="E173" s="30">
        <v>1</v>
      </c>
      <c r="F173" s="8">
        <f t="shared" si="19"/>
        <v>24.7</v>
      </c>
      <c r="G173" s="8">
        <f t="shared" si="20"/>
        <v>49.4</v>
      </c>
      <c r="H173" s="61">
        <v>0.75</v>
      </c>
      <c r="I173" s="8">
        <f t="shared" si="21"/>
        <v>18.524999999999999</v>
      </c>
      <c r="J173" s="8">
        <f>G173-I173</f>
        <v>30.875</v>
      </c>
      <c r="K173" s="85">
        <f t="shared" si="23"/>
        <v>1.25</v>
      </c>
      <c r="L173" s="22"/>
      <c r="M173" s="23"/>
      <c r="N173" s="78"/>
      <c r="O173" s="78"/>
      <c r="P173" s="78"/>
      <c r="Q173" s="78"/>
      <c r="R173" s="78"/>
      <c r="S173" s="71"/>
      <c r="T173" s="78"/>
      <c r="U173" s="78"/>
      <c r="V173" s="71"/>
    </row>
    <row r="174" spans="1:22" ht="34.9" customHeight="1">
      <c r="A174" s="24" t="s">
        <v>138</v>
      </c>
      <c r="B174" s="25">
        <v>249</v>
      </c>
      <c r="C174" s="26">
        <v>0</v>
      </c>
      <c r="D174" s="25">
        <f t="shared" si="18"/>
        <v>0</v>
      </c>
      <c r="E174" s="26"/>
      <c r="F174" s="25">
        <f>B174*E174</f>
        <v>0</v>
      </c>
      <c r="G174" s="25">
        <f>D174+F174</f>
        <v>0</v>
      </c>
      <c r="H174" s="60">
        <v>0</v>
      </c>
      <c r="I174" s="25">
        <f t="shared" si="21"/>
        <v>0</v>
      </c>
      <c r="J174" s="25">
        <f>G174-I174</f>
        <v>0</v>
      </c>
      <c r="K174" s="85">
        <f t="shared" si="23"/>
        <v>0</v>
      </c>
      <c r="L174" s="27"/>
      <c r="M174" s="28"/>
      <c r="N174" s="79">
        <v>240</v>
      </c>
      <c r="O174" s="79">
        <f t="shared" si="24"/>
        <v>1.0375000000000001</v>
      </c>
      <c r="P174" s="79">
        <f t="shared" si="29"/>
        <v>3.4583333333333339</v>
      </c>
      <c r="Q174" s="79">
        <v>4.5</v>
      </c>
      <c r="R174" s="79">
        <f t="shared" si="26"/>
        <v>3.4624999999999999</v>
      </c>
      <c r="S174" s="72">
        <f t="shared" si="27"/>
        <v>0.23055555555555557</v>
      </c>
      <c r="T174" s="79"/>
      <c r="U174" s="79"/>
      <c r="V174" s="72"/>
    </row>
    <row r="175" spans="1:22" ht="34.9" customHeight="1">
      <c r="A175" s="29" t="s">
        <v>139</v>
      </c>
      <c r="B175" s="8">
        <v>22</v>
      </c>
      <c r="C175" s="30">
        <v>1</v>
      </c>
      <c r="D175" s="8">
        <f t="shared" si="18"/>
        <v>22</v>
      </c>
      <c r="E175" s="30">
        <v>6</v>
      </c>
      <c r="F175" s="8">
        <f t="shared" si="19"/>
        <v>132</v>
      </c>
      <c r="G175" s="8">
        <f t="shared" si="20"/>
        <v>154</v>
      </c>
      <c r="H175" s="61">
        <v>3.75</v>
      </c>
      <c r="I175" s="8">
        <f t="shared" si="21"/>
        <v>82.5</v>
      </c>
      <c r="J175" s="8">
        <f t="shared" si="22"/>
        <v>71.5</v>
      </c>
      <c r="K175" s="85">
        <f t="shared" si="23"/>
        <v>3.25</v>
      </c>
      <c r="L175" s="22"/>
      <c r="M175" s="23"/>
      <c r="N175" s="78">
        <v>20</v>
      </c>
      <c r="O175" s="78">
        <f t="shared" si="24"/>
        <v>1.1000000000000001</v>
      </c>
      <c r="P175" s="78">
        <f t="shared" si="29"/>
        <v>3.666666666666667</v>
      </c>
      <c r="Q175" s="78">
        <v>4.5</v>
      </c>
      <c r="R175" s="78">
        <f t="shared" si="26"/>
        <v>3.4</v>
      </c>
      <c r="S175" s="71">
        <f t="shared" si="27"/>
        <v>0.24444444444444446</v>
      </c>
      <c r="T175" s="78"/>
      <c r="U175" s="78"/>
      <c r="V175" s="71"/>
    </row>
    <row r="176" spans="1:22" ht="34.9" customHeight="1">
      <c r="A176" s="24" t="s">
        <v>140</v>
      </c>
      <c r="B176" s="25">
        <v>22.45</v>
      </c>
      <c r="C176" s="26">
        <v>0.5</v>
      </c>
      <c r="D176" s="25">
        <f t="shared" si="18"/>
        <v>11.225</v>
      </c>
      <c r="E176" s="26">
        <v>1</v>
      </c>
      <c r="F176" s="25">
        <f t="shared" si="19"/>
        <v>22.45</v>
      </c>
      <c r="G176" s="25">
        <f t="shared" si="20"/>
        <v>33.674999999999997</v>
      </c>
      <c r="H176" s="60">
        <v>1.25</v>
      </c>
      <c r="I176" s="25">
        <f t="shared" si="21"/>
        <v>28.0625</v>
      </c>
      <c r="J176" s="25">
        <f t="shared" si="22"/>
        <v>5.6124999999999972</v>
      </c>
      <c r="K176" s="85">
        <f t="shared" si="23"/>
        <v>0.25</v>
      </c>
      <c r="L176" s="27"/>
      <c r="M176" s="28"/>
      <c r="N176" s="79">
        <v>20</v>
      </c>
      <c r="O176" s="79">
        <f t="shared" si="24"/>
        <v>1.1225000000000001</v>
      </c>
      <c r="P176" s="79">
        <f t="shared" si="29"/>
        <v>3.7416666666666671</v>
      </c>
      <c r="Q176" s="79">
        <v>4.5</v>
      </c>
      <c r="R176" s="79">
        <f t="shared" si="26"/>
        <v>3.3774999999999999</v>
      </c>
      <c r="S176" s="72">
        <f t="shared" si="27"/>
        <v>0.24944444444444447</v>
      </c>
      <c r="T176" s="79"/>
      <c r="U176" s="79"/>
      <c r="V176" s="72"/>
    </row>
    <row r="177" spans="1:22" ht="34.9" customHeight="1">
      <c r="A177" s="29" t="s">
        <v>141</v>
      </c>
      <c r="B177" s="8">
        <v>11.23</v>
      </c>
      <c r="C177" s="30">
        <v>2</v>
      </c>
      <c r="D177" s="8">
        <f t="shared" si="18"/>
        <v>22.46</v>
      </c>
      <c r="E177" s="30"/>
      <c r="F177" s="8">
        <f t="shared" si="19"/>
        <v>0</v>
      </c>
      <c r="G177" s="8">
        <f t="shared" si="20"/>
        <v>22.46</v>
      </c>
      <c r="H177" s="61">
        <v>0</v>
      </c>
      <c r="I177" s="8">
        <f t="shared" si="21"/>
        <v>0</v>
      </c>
      <c r="J177" s="8">
        <f t="shared" si="22"/>
        <v>22.46</v>
      </c>
      <c r="K177" s="85">
        <f t="shared" si="23"/>
        <v>2</v>
      </c>
      <c r="L177" s="22"/>
      <c r="M177" s="23"/>
      <c r="N177" s="78">
        <v>20</v>
      </c>
      <c r="O177" s="78">
        <f t="shared" si="24"/>
        <v>0.5615</v>
      </c>
      <c r="P177" s="78">
        <f t="shared" si="29"/>
        <v>1.8716666666666668</v>
      </c>
      <c r="Q177" s="78">
        <v>3</v>
      </c>
      <c r="R177" s="78">
        <f t="shared" si="26"/>
        <v>2.4384999999999999</v>
      </c>
      <c r="S177" s="71">
        <f t="shared" si="27"/>
        <v>0.18716666666666668</v>
      </c>
      <c r="T177" s="78"/>
      <c r="U177" s="78"/>
      <c r="V177" s="71"/>
    </row>
    <row r="178" spans="1:22" ht="34.9" customHeight="1">
      <c r="A178" s="24" t="s">
        <v>142</v>
      </c>
      <c r="B178" s="25">
        <v>10.68</v>
      </c>
      <c r="C178" s="26">
        <v>0</v>
      </c>
      <c r="D178" s="25">
        <f t="shared" si="18"/>
        <v>0</v>
      </c>
      <c r="E178" s="26"/>
      <c r="F178" s="25">
        <f t="shared" si="19"/>
        <v>0</v>
      </c>
      <c r="G178" s="25">
        <f t="shared" si="20"/>
        <v>0</v>
      </c>
      <c r="H178" s="60">
        <v>0</v>
      </c>
      <c r="I178" s="25">
        <f t="shared" si="21"/>
        <v>0</v>
      </c>
      <c r="J178" s="25">
        <f t="shared" si="22"/>
        <v>0</v>
      </c>
      <c r="K178" s="85">
        <f t="shared" si="23"/>
        <v>0</v>
      </c>
      <c r="L178" s="27"/>
      <c r="M178" s="28"/>
      <c r="N178" s="79">
        <v>20</v>
      </c>
      <c r="O178" s="79">
        <f t="shared" si="24"/>
        <v>0.53400000000000003</v>
      </c>
      <c r="P178" s="79">
        <f t="shared" si="29"/>
        <v>1.7800000000000002</v>
      </c>
      <c r="Q178" s="79">
        <v>3</v>
      </c>
      <c r="R178" s="79">
        <f t="shared" si="26"/>
        <v>2.4660000000000002</v>
      </c>
      <c r="S178" s="72">
        <f t="shared" si="27"/>
        <v>0.17800000000000002</v>
      </c>
      <c r="T178" s="79"/>
      <c r="U178" s="79"/>
      <c r="V178" s="72"/>
    </row>
    <row r="179" spans="1:22" ht="34.9" customHeight="1">
      <c r="A179" s="29" t="s">
        <v>143</v>
      </c>
      <c r="B179" s="8">
        <v>18.25</v>
      </c>
      <c r="C179" s="30">
        <v>1</v>
      </c>
      <c r="D179" s="8">
        <f t="shared" si="18"/>
        <v>18.25</v>
      </c>
      <c r="E179" s="30">
        <v>1</v>
      </c>
      <c r="F179" s="8">
        <f t="shared" si="19"/>
        <v>18.25</v>
      </c>
      <c r="G179" s="8">
        <f t="shared" si="20"/>
        <v>36.5</v>
      </c>
      <c r="H179" s="61">
        <v>1.25</v>
      </c>
      <c r="I179" s="8">
        <f t="shared" si="21"/>
        <v>22.8125</v>
      </c>
      <c r="J179" s="8">
        <f t="shared" si="22"/>
        <v>13.6875</v>
      </c>
      <c r="K179" s="85">
        <f t="shared" si="23"/>
        <v>0.75</v>
      </c>
      <c r="L179" s="22"/>
      <c r="M179" s="23"/>
      <c r="N179" s="78">
        <v>20</v>
      </c>
      <c r="O179" s="78">
        <f t="shared" si="24"/>
        <v>0.91249999999999998</v>
      </c>
      <c r="P179" s="78">
        <f t="shared" si="29"/>
        <v>3.0416666666666665</v>
      </c>
      <c r="Q179" s="78">
        <v>4</v>
      </c>
      <c r="R179" s="78">
        <f t="shared" si="26"/>
        <v>3.0874999999999999</v>
      </c>
      <c r="S179" s="71">
        <f t="shared" si="27"/>
        <v>0.22812499999999999</v>
      </c>
      <c r="T179" s="78"/>
      <c r="U179" s="78"/>
      <c r="V179" s="71"/>
    </row>
    <row r="180" spans="1:22" ht="34.9" customHeight="1">
      <c r="A180" s="24" t="s">
        <v>144</v>
      </c>
      <c r="B180" s="25">
        <v>25.82</v>
      </c>
      <c r="C180" s="26"/>
      <c r="D180" s="25">
        <f t="shared" si="18"/>
        <v>0</v>
      </c>
      <c r="E180" s="26">
        <v>1</v>
      </c>
      <c r="F180" s="25">
        <f t="shared" si="19"/>
        <v>25.82</v>
      </c>
      <c r="G180" s="25">
        <f t="shared" si="20"/>
        <v>25.82</v>
      </c>
      <c r="H180" s="60">
        <v>0.75</v>
      </c>
      <c r="I180" s="25">
        <f t="shared" si="21"/>
        <v>19.365000000000002</v>
      </c>
      <c r="J180" s="25">
        <f t="shared" si="22"/>
        <v>6.4549999999999983</v>
      </c>
      <c r="K180" s="85">
        <f t="shared" si="23"/>
        <v>0.25</v>
      </c>
      <c r="L180" s="27"/>
      <c r="M180" s="28"/>
      <c r="N180" s="79"/>
      <c r="O180" s="79"/>
      <c r="P180" s="79"/>
      <c r="Q180" s="79"/>
      <c r="R180" s="79"/>
      <c r="S180" s="72"/>
      <c r="T180" s="79"/>
      <c r="U180" s="79"/>
      <c r="V180" s="72"/>
    </row>
    <row r="181" spans="1:22" ht="34.9" customHeight="1">
      <c r="A181" s="29" t="s">
        <v>145</v>
      </c>
      <c r="B181" s="8">
        <v>10.35</v>
      </c>
      <c r="C181" s="30">
        <v>0.75</v>
      </c>
      <c r="D181" s="8">
        <f t="shared" si="18"/>
        <v>7.7624999999999993</v>
      </c>
      <c r="E181" s="30">
        <v>1</v>
      </c>
      <c r="F181" s="8">
        <f t="shared" si="19"/>
        <v>10.35</v>
      </c>
      <c r="G181" s="8">
        <f t="shared" si="20"/>
        <v>18.112499999999997</v>
      </c>
      <c r="H181" s="61">
        <v>1.25</v>
      </c>
      <c r="I181" s="8">
        <f t="shared" si="21"/>
        <v>12.9375</v>
      </c>
      <c r="J181" s="8">
        <f t="shared" si="22"/>
        <v>5.1749999999999972</v>
      </c>
      <c r="K181" s="85">
        <f t="shared" si="23"/>
        <v>0.5</v>
      </c>
      <c r="L181" s="22"/>
      <c r="M181" s="23"/>
      <c r="N181" s="78">
        <v>20</v>
      </c>
      <c r="O181" s="78">
        <f t="shared" si="24"/>
        <v>0.51749999999999996</v>
      </c>
      <c r="P181" s="78">
        <f t="shared" si="29"/>
        <v>1.7249999999999999</v>
      </c>
      <c r="Q181" s="78">
        <v>3</v>
      </c>
      <c r="R181" s="78">
        <f t="shared" si="26"/>
        <v>2.4824999999999999</v>
      </c>
      <c r="S181" s="71">
        <f t="shared" si="27"/>
        <v>0.17249999999999999</v>
      </c>
      <c r="T181" s="78"/>
      <c r="U181" s="78"/>
      <c r="V181" s="71"/>
    </row>
    <row r="182" spans="1:22" ht="34.9" customHeight="1">
      <c r="A182" s="24" t="s">
        <v>146</v>
      </c>
      <c r="B182" s="25">
        <v>8.74</v>
      </c>
      <c r="C182" s="26">
        <v>1.5</v>
      </c>
      <c r="D182" s="25">
        <f t="shared" si="18"/>
        <v>13.11</v>
      </c>
      <c r="E182" s="26"/>
      <c r="F182" s="25">
        <f t="shared" si="19"/>
        <v>0</v>
      </c>
      <c r="G182" s="25">
        <f t="shared" si="20"/>
        <v>13.11</v>
      </c>
      <c r="H182" s="60">
        <v>1.5</v>
      </c>
      <c r="I182" s="25">
        <f t="shared" si="21"/>
        <v>13.11</v>
      </c>
      <c r="J182" s="25">
        <f t="shared" si="22"/>
        <v>0</v>
      </c>
      <c r="K182" s="85">
        <f t="shared" si="23"/>
        <v>0</v>
      </c>
      <c r="L182" s="27"/>
      <c r="M182" s="28"/>
      <c r="N182" s="79">
        <v>20</v>
      </c>
      <c r="O182" s="79">
        <f t="shared" si="24"/>
        <v>0.437</v>
      </c>
      <c r="P182" s="79">
        <f t="shared" si="29"/>
        <v>1.4566666666666668</v>
      </c>
      <c r="Q182" s="79">
        <v>3</v>
      </c>
      <c r="R182" s="79">
        <f t="shared" si="26"/>
        <v>2.5630000000000002</v>
      </c>
      <c r="S182" s="72">
        <f t="shared" si="27"/>
        <v>0.14566666666666667</v>
      </c>
      <c r="T182" s="79"/>
      <c r="U182" s="79"/>
      <c r="V182" s="72"/>
    </row>
    <row r="183" spans="1:22" ht="34.9" customHeight="1">
      <c r="A183" s="29" t="s">
        <v>147</v>
      </c>
      <c r="B183" s="8">
        <v>10.01</v>
      </c>
      <c r="C183" s="30">
        <v>1.5</v>
      </c>
      <c r="D183" s="8">
        <f t="shared" si="18"/>
        <v>15.015000000000001</v>
      </c>
      <c r="E183" s="30"/>
      <c r="F183" s="8">
        <f t="shared" si="19"/>
        <v>0</v>
      </c>
      <c r="G183" s="8">
        <f t="shared" si="20"/>
        <v>15.015000000000001</v>
      </c>
      <c r="H183" s="61">
        <v>1.25</v>
      </c>
      <c r="I183" s="8">
        <f t="shared" si="21"/>
        <v>12.512499999999999</v>
      </c>
      <c r="J183" s="8">
        <f t="shared" si="22"/>
        <v>2.5025000000000013</v>
      </c>
      <c r="K183" s="85">
        <f t="shared" si="23"/>
        <v>0.25</v>
      </c>
      <c r="L183" s="22"/>
      <c r="M183" s="23"/>
      <c r="N183" s="78">
        <v>20</v>
      </c>
      <c r="O183" s="78">
        <f t="shared" si="24"/>
        <v>0.50049999999999994</v>
      </c>
      <c r="P183" s="78">
        <f t="shared" si="29"/>
        <v>1.6683333333333332</v>
      </c>
      <c r="Q183" s="78">
        <v>3</v>
      </c>
      <c r="R183" s="78">
        <f t="shared" si="26"/>
        <v>2.4995000000000003</v>
      </c>
      <c r="S183" s="71">
        <f t="shared" si="27"/>
        <v>0.16683333333333331</v>
      </c>
      <c r="T183" s="78"/>
      <c r="U183" s="78"/>
      <c r="V183" s="71"/>
    </row>
    <row r="184" spans="1:22" ht="34.9" customHeight="1">
      <c r="A184" s="24" t="s">
        <v>148</v>
      </c>
      <c r="B184" s="25">
        <v>29</v>
      </c>
      <c r="C184" s="26">
        <v>0.25</v>
      </c>
      <c r="D184" s="25">
        <f t="shared" si="18"/>
        <v>7.25</v>
      </c>
      <c r="E184" s="26"/>
      <c r="F184" s="25">
        <f t="shared" si="19"/>
        <v>0</v>
      </c>
      <c r="G184" s="25">
        <f t="shared" si="20"/>
        <v>7.25</v>
      </c>
      <c r="H184" s="60">
        <v>0</v>
      </c>
      <c r="I184" s="25">
        <f t="shared" si="21"/>
        <v>0</v>
      </c>
      <c r="J184" s="25">
        <f t="shared" si="22"/>
        <v>7.25</v>
      </c>
      <c r="K184" s="85">
        <f t="shared" si="23"/>
        <v>0.25</v>
      </c>
      <c r="L184" s="27"/>
      <c r="M184" s="28"/>
      <c r="N184" s="79"/>
      <c r="O184" s="79"/>
      <c r="P184" s="79"/>
      <c r="Q184" s="79"/>
      <c r="R184" s="79"/>
      <c r="S184" s="72"/>
      <c r="T184" s="79"/>
      <c r="U184" s="79"/>
      <c r="V184" s="72"/>
    </row>
    <row r="185" spans="1:22" ht="34.9" customHeight="1">
      <c r="A185" s="29" t="s">
        <v>149</v>
      </c>
      <c r="B185" s="8">
        <v>10.01</v>
      </c>
      <c r="C185" s="30">
        <v>0.5</v>
      </c>
      <c r="D185" s="8">
        <f t="shared" si="18"/>
        <v>5.0049999999999999</v>
      </c>
      <c r="E185" s="30"/>
      <c r="F185" s="8">
        <f t="shared" si="19"/>
        <v>0</v>
      </c>
      <c r="G185" s="8">
        <f t="shared" si="20"/>
        <v>5.0049999999999999</v>
      </c>
      <c r="H185" s="61">
        <v>0.25</v>
      </c>
      <c r="I185" s="8">
        <f t="shared" si="21"/>
        <v>2.5024999999999999</v>
      </c>
      <c r="J185" s="8">
        <f t="shared" si="22"/>
        <v>2.5024999999999999</v>
      </c>
      <c r="K185" s="85">
        <f t="shared" si="23"/>
        <v>0.25</v>
      </c>
      <c r="L185" s="22"/>
      <c r="M185" s="23"/>
      <c r="N185" s="78">
        <v>20</v>
      </c>
      <c r="O185" s="78">
        <f t="shared" si="24"/>
        <v>0.50049999999999994</v>
      </c>
      <c r="P185" s="78">
        <f t="shared" si="29"/>
        <v>1.6683333333333332</v>
      </c>
      <c r="Q185" s="78">
        <v>3</v>
      </c>
      <c r="R185" s="78">
        <f t="shared" si="26"/>
        <v>2.4995000000000003</v>
      </c>
      <c r="S185" s="71">
        <f t="shared" si="27"/>
        <v>0.16683333333333331</v>
      </c>
      <c r="T185" s="78"/>
      <c r="U185" s="78"/>
      <c r="V185" s="71"/>
    </row>
    <row r="186" spans="1:22" ht="34.9" customHeight="1">
      <c r="A186" s="24" t="s">
        <v>150</v>
      </c>
      <c r="B186" s="25">
        <v>21.59</v>
      </c>
      <c r="C186" s="26">
        <v>0.75</v>
      </c>
      <c r="D186" s="25">
        <f t="shared" si="18"/>
        <v>16.192499999999999</v>
      </c>
      <c r="E186" s="26">
        <v>1</v>
      </c>
      <c r="F186" s="25">
        <f t="shared" si="19"/>
        <v>21.59</v>
      </c>
      <c r="G186" s="25">
        <f t="shared" si="20"/>
        <v>37.782499999999999</v>
      </c>
      <c r="H186" s="60">
        <v>1</v>
      </c>
      <c r="I186" s="25">
        <f t="shared" si="21"/>
        <v>21.59</v>
      </c>
      <c r="J186" s="25">
        <f t="shared" si="22"/>
        <v>16.192499999999999</v>
      </c>
      <c r="K186" s="85">
        <f t="shared" si="23"/>
        <v>0.75</v>
      </c>
      <c r="L186" s="27"/>
      <c r="M186" s="28"/>
      <c r="N186" s="79">
        <v>20</v>
      </c>
      <c r="O186" s="79">
        <f t="shared" si="24"/>
        <v>1.0794999999999999</v>
      </c>
      <c r="P186" s="79">
        <f t="shared" si="29"/>
        <v>3.5983333333333332</v>
      </c>
      <c r="Q186" s="79">
        <v>4.5</v>
      </c>
      <c r="R186" s="79">
        <f t="shared" si="26"/>
        <v>3.4205000000000001</v>
      </c>
      <c r="S186" s="72">
        <f t="shared" si="27"/>
        <v>0.23988888888888887</v>
      </c>
      <c r="T186" s="79"/>
      <c r="U186" s="79"/>
      <c r="V186" s="72"/>
    </row>
    <row r="187" spans="1:22" ht="34.9" customHeight="1">
      <c r="A187" s="29" t="s">
        <v>151</v>
      </c>
      <c r="B187" s="8">
        <v>18.09</v>
      </c>
      <c r="C187" s="30">
        <v>0.75</v>
      </c>
      <c r="D187" s="8">
        <f t="shared" si="18"/>
        <v>13.567499999999999</v>
      </c>
      <c r="E187" s="30">
        <v>1</v>
      </c>
      <c r="F187" s="8">
        <f t="shared" si="19"/>
        <v>18.09</v>
      </c>
      <c r="G187" s="8">
        <f t="shared" si="20"/>
        <v>31.657499999999999</v>
      </c>
      <c r="H187" s="61">
        <v>1.25</v>
      </c>
      <c r="I187" s="8">
        <f t="shared" si="21"/>
        <v>22.612500000000001</v>
      </c>
      <c r="J187" s="8">
        <f t="shared" si="22"/>
        <v>9.0449999999999982</v>
      </c>
      <c r="K187" s="85">
        <f t="shared" si="23"/>
        <v>0.5</v>
      </c>
      <c r="L187" s="22"/>
      <c r="M187" s="23"/>
      <c r="N187" s="78">
        <v>20</v>
      </c>
      <c r="O187" s="78">
        <f t="shared" si="24"/>
        <v>0.90449999999999997</v>
      </c>
      <c r="P187" s="78">
        <f t="shared" si="29"/>
        <v>3.0150000000000001</v>
      </c>
      <c r="Q187" s="78">
        <v>4.5</v>
      </c>
      <c r="R187" s="78">
        <f t="shared" si="26"/>
        <v>3.5954999999999999</v>
      </c>
      <c r="S187" s="71">
        <f t="shared" si="27"/>
        <v>0.20099999999999998</v>
      </c>
      <c r="T187" s="78"/>
      <c r="U187" s="78"/>
      <c r="V187" s="71"/>
    </row>
    <row r="188" spans="1:22" ht="34.9" customHeight="1">
      <c r="A188" s="24" t="s">
        <v>152</v>
      </c>
      <c r="B188" s="25">
        <v>9.51</v>
      </c>
      <c r="C188" s="26">
        <v>0</v>
      </c>
      <c r="D188" s="25">
        <f t="shared" si="18"/>
        <v>0</v>
      </c>
      <c r="E188" s="26"/>
      <c r="F188" s="25">
        <f t="shared" si="19"/>
        <v>0</v>
      </c>
      <c r="G188" s="25">
        <f t="shared" si="20"/>
        <v>0</v>
      </c>
      <c r="H188" s="60">
        <v>0.25</v>
      </c>
      <c r="I188" s="25">
        <f t="shared" si="21"/>
        <v>2.3774999999999999</v>
      </c>
      <c r="J188" s="25">
        <f t="shared" si="22"/>
        <v>-2.3774999999999999</v>
      </c>
      <c r="K188" s="85">
        <f t="shared" si="23"/>
        <v>-0.25</v>
      </c>
      <c r="L188" s="27"/>
      <c r="M188" s="28"/>
      <c r="N188" s="79">
        <v>20</v>
      </c>
      <c r="O188" s="79">
        <f t="shared" si="24"/>
        <v>0.47549999999999998</v>
      </c>
      <c r="P188" s="79">
        <f t="shared" si="29"/>
        <v>1.585</v>
      </c>
      <c r="Q188" s="79">
        <v>3</v>
      </c>
      <c r="R188" s="79">
        <f t="shared" si="26"/>
        <v>2.5245000000000002</v>
      </c>
      <c r="S188" s="72">
        <f t="shared" si="27"/>
        <v>0.1585</v>
      </c>
      <c r="T188" s="79"/>
      <c r="U188" s="79"/>
      <c r="V188" s="72"/>
    </row>
    <row r="189" spans="1:22" ht="34.9" customHeight="1">
      <c r="A189" s="29" t="s">
        <v>153</v>
      </c>
      <c r="B189" s="8">
        <v>10.35</v>
      </c>
      <c r="C189" s="30">
        <v>0.25</v>
      </c>
      <c r="D189" s="8">
        <f t="shared" si="18"/>
        <v>2.5874999999999999</v>
      </c>
      <c r="E189" s="30">
        <v>1</v>
      </c>
      <c r="F189" s="8">
        <f t="shared" si="19"/>
        <v>10.35</v>
      </c>
      <c r="G189" s="8">
        <f t="shared" si="20"/>
        <v>12.9375</v>
      </c>
      <c r="H189" s="61">
        <v>1</v>
      </c>
      <c r="I189" s="8">
        <f t="shared" si="21"/>
        <v>10.35</v>
      </c>
      <c r="J189" s="8">
        <f t="shared" si="22"/>
        <v>2.5875000000000004</v>
      </c>
      <c r="K189" s="85">
        <f t="shared" si="23"/>
        <v>0.25</v>
      </c>
      <c r="L189" s="22"/>
      <c r="M189" s="23"/>
      <c r="N189" s="78">
        <v>20</v>
      </c>
      <c r="O189" s="78">
        <f t="shared" si="24"/>
        <v>0.51749999999999996</v>
      </c>
      <c r="P189" s="78">
        <f t="shared" si="29"/>
        <v>1.7249999999999999</v>
      </c>
      <c r="Q189" s="78">
        <v>3</v>
      </c>
      <c r="R189" s="78">
        <f t="shared" si="26"/>
        <v>2.4824999999999999</v>
      </c>
      <c r="S189" s="71">
        <f t="shared" si="27"/>
        <v>0.17249999999999999</v>
      </c>
      <c r="T189" s="78"/>
      <c r="U189" s="78"/>
      <c r="V189" s="71"/>
    </row>
    <row r="190" spans="1:22" ht="34.9" customHeight="1">
      <c r="A190" s="24" t="s">
        <v>154</v>
      </c>
      <c r="B190" s="25">
        <v>25.48</v>
      </c>
      <c r="C190" s="26">
        <v>0</v>
      </c>
      <c r="D190" s="25">
        <f t="shared" si="18"/>
        <v>0</v>
      </c>
      <c r="E190" s="26"/>
      <c r="F190" s="25">
        <f t="shared" si="19"/>
        <v>0</v>
      </c>
      <c r="G190" s="25">
        <f t="shared" si="20"/>
        <v>0</v>
      </c>
      <c r="H190" s="60">
        <v>1</v>
      </c>
      <c r="I190" s="25">
        <f t="shared" si="21"/>
        <v>25.48</v>
      </c>
      <c r="J190" s="25">
        <f t="shared" si="22"/>
        <v>-25.48</v>
      </c>
      <c r="K190" s="85">
        <f t="shared" si="23"/>
        <v>-1</v>
      </c>
      <c r="L190" s="27"/>
      <c r="M190" s="28"/>
      <c r="N190" s="79">
        <v>20</v>
      </c>
      <c r="O190" s="79">
        <f t="shared" si="24"/>
        <v>1.274</v>
      </c>
      <c r="P190" s="79">
        <f t="shared" si="29"/>
        <v>4.246666666666667</v>
      </c>
      <c r="Q190" s="79">
        <v>4.5</v>
      </c>
      <c r="R190" s="79">
        <f t="shared" si="26"/>
        <v>3.226</v>
      </c>
      <c r="S190" s="72">
        <f t="shared" si="27"/>
        <v>0.28311111111111109</v>
      </c>
      <c r="T190" s="79"/>
      <c r="U190" s="79"/>
      <c r="V190" s="72"/>
    </row>
    <row r="191" spans="1:22" ht="34.9" customHeight="1">
      <c r="A191" s="29" t="s">
        <v>155</v>
      </c>
      <c r="B191" s="8">
        <v>18</v>
      </c>
      <c r="C191" s="30">
        <v>0</v>
      </c>
      <c r="D191" s="8">
        <f t="shared" si="18"/>
        <v>0</v>
      </c>
      <c r="E191" s="30"/>
      <c r="F191" s="8">
        <f t="shared" si="19"/>
        <v>0</v>
      </c>
      <c r="G191" s="8">
        <f t="shared" si="20"/>
        <v>0</v>
      </c>
      <c r="H191" s="61">
        <v>0</v>
      </c>
      <c r="I191" s="8">
        <f t="shared" si="21"/>
        <v>0</v>
      </c>
      <c r="J191" s="8">
        <f t="shared" si="22"/>
        <v>0</v>
      </c>
      <c r="K191" s="85">
        <f t="shared" si="23"/>
        <v>0</v>
      </c>
      <c r="L191" s="22"/>
      <c r="M191" s="23"/>
      <c r="N191" s="78">
        <v>20</v>
      </c>
      <c r="O191" s="78">
        <f t="shared" si="24"/>
        <v>0.9</v>
      </c>
      <c r="P191" s="78">
        <f t="shared" si="29"/>
        <v>3</v>
      </c>
      <c r="Q191" s="78">
        <v>4</v>
      </c>
      <c r="R191" s="78">
        <f t="shared" si="26"/>
        <v>3.1</v>
      </c>
      <c r="S191" s="71">
        <f t="shared" si="27"/>
        <v>0.22500000000000001</v>
      </c>
      <c r="T191" s="78"/>
      <c r="U191" s="78"/>
      <c r="V191" s="71"/>
    </row>
    <row r="192" spans="1:22" ht="34.9" customHeight="1">
      <c r="A192" s="24" t="s">
        <v>156</v>
      </c>
      <c r="B192" s="25">
        <v>4.18</v>
      </c>
      <c r="C192" s="26">
        <v>1.25</v>
      </c>
      <c r="D192" s="25">
        <f t="shared" si="18"/>
        <v>5.2249999999999996</v>
      </c>
      <c r="E192" s="26">
        <v>3</v>
      </c>
      <c r="F192" s="25">
        <f t="shared" si="19"/>
        <v>12.54</v>
      </c>
      <c r="G192" s="25">
        <f t="shared" si="20"/>
        <v>17.765000000000001</v>
      </c>
      <c r="H192" s="60">
        <v>2.25</v>
      </c>
      <c r="I192" s="25">
        <f t="shared" si="21"/>
        <v>9.4049999999999994</v>
      </c>
      <c r="J192" s="25">
        <f t="shared" si="22"/>
        <v>8.3600000000000012</v>
      </c>
      <c r="K192" s="85">
        <f t="shared" si="23"/>
        <v>2</v>
      </c>
      <c r="L192" s="27"/>
      <c r="M192" s="28"/>
      <c r="N192" s="79">
        <v>20</v>
      </c>
      <c r="O192" s="79">
        <f t="shared" si="24"/>
        <v>0.20899999999999999</v>
      </c>
      <c r="P192" s="79">
        <f t="shared" si="29"/>
        <v>0.69666666666666666</v>
      </c>
      <c r="Q192" s="79">
        <v>3</v>
      </c>
      <c r="R192" s="79">
        <f t="shared" si="26"/>
        <v>2.7909999999999999</v>
      </c>
      <c r="S192" s="72">
        <f t="shared" si="27"/>
        <v>6.9666666666666668E-2</v>
      </c>
      <c r="T192" s="79"/>
      <c r="U192" s="79"/>
      <c r="V192" s="72"/>
    </row>
    <row r="193" spans="1:22" ht="34.9" customHeight="1">
      <c r="A193" s="29" t="s">
        <v>157</v>
      </c>
      <c r="B193" s="8">
        <v>35.99</v>
      </c>
      <c r="C193" s="30">
        <v>0</v>
      </c>
      <c r="D193" s="8">
        <f t="shared" si="18"/>
        <v>0</v>
      </c>
      <c r="E193" s="30"/>
      <c r="F193" s="8">
        <f>B193*E193</f>
        <v>0</v>
      </c>
      <c r="G193" s="8">
        <f>D193+F193</f>
        <v>0</v>
      </c>
      <c r="H193" s="61">
        <v>0</v>
      </c>
      <c r="I193" s="8">
        <f>B193*H193</f>
        <v>0</v>
      </c>
      <c r="J193" s="8">
        <f>G193-I193</f>
        <v>0</v>
      </c>
      <c r="K193" s="85">
        <f t="shared" si="23"/>
        <v>0</v>
      </c>
      <c r="L193" s="22"/>
      <c r="M193" s="23"/>
      <c r="N193" s="78"/>
      <c r="O193" s="78"/>
      <c r="P193" s="78"/>
      <c r="Q193" s="78"/>
      <c r="R193" s="78"/>
      <c r="S193" s="71"/>
      <c r="T193" s="78"/>
      <c r="U193" s="78"/>
      <c r="V193" s="71"/>
    </row>
    <row r="194" spans="1:22" ht="34.9" customHeight="1">
      <c r="A194" s="24" t="s">
        <v>158</v>
      </c>
      <c r="B194" s="25">
        <v>10.01</v>
      </c>
      <c r="C194" s="26">
        <v>0</v>
      </c>
      <c r="D194" s="25">
        <f t="shared" si="18"/>
        <v>0</v>
      </c>
      <c r="E194" s="26"/>
      <c r="F194" s="25">
        <f t="shared" si="19"/>
        <v>0</v>
      </c>
      <c r="G194" s="25">
        <f t="shared" si="20"/>
        <v>0</v>
      </c>
      <c r="H194" s="60">
        <v>0</v>
      </c>
      <c r="I194" s="25">
        <f t="shared" si="21"/>
        <v>0</v>
      </c>
      <c r="J194" s="25">
        <f t="shared" si="22"/>
        <v>0</v>
      </c>
      <c r="K194" s="85">
        <f t="shared" si="23"/>
        <v>0</v>
      </c>
      <c r="L194" s="27"/>
      <c r="M194" s="28"/>
      <c r="N194" s="79">
        <v>20</v>
      </c>
      <c r="O194" s="79">
        <f t="shared" si="24"/>
        <v>0.50049999999999994</v>
      </c>
      <c r="P194" s="79">
        <f t="shared" si="29"/>
        <v>1.6683333333333332</v>
      </c>
      <c r="Q194" s="79">
        <v>3</v>
      </c>
      <c r="R194" s="79">
        <f t="shared" si="26"/>
        <v>2.4995000000000003</v>
      </c>
      <c r="S194" s="72">
        <f t="shared" si="27"/>
        <v>0.16683333333333331</v>
      </c>
      <c r="T194" s="79"/>
      <c r="U194" s="79"/>
      <c r="V194" s="72"/>
    </row>
    <row r="195" spans="1:22" ht="34.9" customHeight="1">
      <c r="A195" s="29" t="s">
        <v>159</v>
      </c>
      <c r="B195" s="8">
        <v>10.01</v>
      </c>
      <c r="C195" s="30">
        <v>0</v>
      </c>
      <c r="D195" s="8">
        <f t="shared" si="18"/>
        <v>0</v>
      </c>
      <c r="E195" s="30"/>
      <c r="F195" s="8">
        <f t="shared" si="19"/>
        <v>0</v>
      </c>
      <c r="G195" s="8">
        <f t="shared" si="20"/>
        <v>0</v>
      </c>
      <c r="H195" s="61">
        <v>0</v>
      </c>
      <c r="I195" s="8">
        <f t="shared" si="21"/>
        <v>0</v>
      </c>
      <c r="J195" s="8">
        <f t="shared" si="22"/>
        <v>0</v>
      </c>
      <c r="K195" s="85">
        <f t="shared" si="23"/>
        <v>0</v>
      </c>
      <c r="L195" s="22"/>
      <c r="M195" s="23"/>
      <c r="N195" s="78"/>
      <c r="O195" s="78"/>
      <c r="P195" s="78"/>
      <c r="Q195" s="78"/>
      <c r="R195" s="78"/>
      <c r="S195" s="71"/>
      <c r="T195" s="78"/>
      <c r="U195" s="78"/>
      <c r="V195" s="71"/>
    </row>
    <row r="196" spans="1:22" ht="34.9" customHeight="1">
      <c r="A196" s="24" t="s">
        <v>160</v>
      </c>
      <c r="B196" s="25">
        <v>27.75</v>
      </c>
      <c r="C196" s="26">
        <v>0</v>
      </c>
      <c r="D196" s="25">
        <f t="shared" si="18"/>
        <v>0</v>
      </c>
      <c r="E196" s="26"/>
      <c r="F196" s="25">
        <f t="shared" si="19"/>
        <v>0</v>
      </c>
      <c r="G196" s="25">
        <f t="shared" si="20"/>
        <v>0</v>
      </c>
      <c r="H196" s="60">
        <v>0</v>
      </c>
      <c r="I196" s="25">
        <f t="shared" si="21"/>
        <v>0</v>
      </c>
      <c r="J196" s="25">
        <f t="shared" si="22"/>
        <v>0</v>
      </c>
      <c r="K196" s="85">
        <f t="shared" si="23"/>
        <v>0</v>
      </c>
      <c r="L196" s="27"/>
      <c r="M196" s="28"/>
      <c r="N196" s="79">
        <v>20</v>
      </c>
      <c r="O196" s="79">
        <f t="shared" si="24"/>
        <v>1.3875</v>
      </c>
      <c r="P196" s="79">
        <f t="shared" si="29"/>
        <v>4.625</v>
      </c>
      <c r="Q196" s="79">
        <v>4.5</v>
      </c>
      <c r="R196" s="79">
        <f t="shared" si="26"/>
        <v>3.1124999999999998</v>
      </c>
      <c r="S196" s="72">
        <f t="shared" si="27"/>
        <v>0.30833333333333335</v>
      </c>
      <c r="T196" s="79"/>
      <c r="U196" s="79"/>
      <c r="V196" s="72"/>
    </row>
    <row r="197" spans="1:22" ht="34.9" customHeight="1">
      <c r="A197" s="29" t="s">
        <v>382</v>
      </c>
      <c r="B197" s="8"/>
      <c r="C197" s="30"/>
      <c r="D197" s="8"/>
      <c r="E197" s="30"/>
      <c r="F197" s="8"/>
      <c r="G197" s="8"/>
      <c r="H197" s="61"/>
      <c r="I197" s="8"/>
      <c r="J197" s="8"/>
      <c r="K197" s="85">
        <f>C197+E197-H197</f>
        <v>0</v>
      </c>
      <c r="L197" s="22"/>
      <c r="M197" s="23"/>
      <c r="N197" s="78"/>
      <c r="O197" s="78"/>
      <c r="P197" s="78"/>
      <c r="Q197" s="78"/>
      <c r="R197" s="78"/>
      <c r="S197" s="71"/>
      <c r="T197" s="78"/>
      <c r="U197" s="78"/>
      <c r="V197" s="71"/>
    </row>
    <row r="198" spans="1:22" ht="34.9" customHeight="1">
      <c r="A198" s="24" t="s">
        <v>383</v>
      </c>
      <c r="B198" s="25"/>
      <c r="C198" s="26"/>
      <c r="D198" s="25"/>
      <c r="E198" s="26"/>
      <c r="F198" s="25"/>
      <c r="G198" s="25"/>
      <c r="H198" s="60"/>
      <c r="I198" s="25"/>
      <c r="J198" s="25"/>
      <c r="K198" s="85">
        <f t="shared" si="23"/>
        <v>0</v>
      </c>
      <c r="L198" s="27"/>
      <c r="M198" s="28"/>
      <c r="N198" s="79"/>
      <c r="O198" s="79"/>
      <c r="P198" s="79"/>
      <c r="Q198" s="79"/>
      <c r="R198" s="79"/>
      <c r="S198" s="72"/>
      <c r="T198" s="79"/>
      <c r="U198" s="79"/>
      <c r="V198" s="72"/>
    </row>
    <row r="199" spans="1:22" ht="34.9" customHeight="1">
      <c r="A199" s="29" t="s">
        <v>384</v>
      </c>
      <c r="B199" s="8"/>
      <c r="C199" s="30"/>
      <c r="D199" s="8"/>
      <c r="E199" s="30"/>
      <c r="F199" s="8"/>
      <c r="G199" s="8"/>
      <c r="H199" s="61"/>
      <c r="I199" s="8"/>
      <c r="J199" s="8"/>
      <c r="K199" s="85">
        <f t="shared" si="23"/>
        <v>0</v>
      </c>
      <c r="L199" s="22"/>
      <c r="M199" s="23"/>
      <c r="N199" s="78"/>
      <c r="O199" s="78"/>
      <c r="P199" s="78"/>
      <c r="Q199" s="78"/>
      <c r="R199" s="78"/>
      <c r="S199" s="71"/>
      <c r="T199" s="78"/>
      <c r="U199" s="78"/>
      <c r="V199" s="71"/>
    </row>
    <row r="200" spans="1:22" ht="34.9" customHeight="1">
      <c r="A200" s="24" t="s">
        <v>385</v>
      </c>
      <c r="B200" s="25"/>
      <c r="C200" s="26"/>
      <c r="D200" s="25"/>
      <c r="E200" s="26"/>
      <c r="F200" s="25"/>
      <c r="G200" s="25"/>
      <c r="H200" s="60"/>
      <c r="I200" s="25"/>
      <c r="J200" s="25"/>
      <c r="K200" s="85">
        <f t="shared" si="23"/>
        <v>0</v>
      </c>
      <c r="L200" s="27"/>
      <c r="M200" s="28"/>
      <c r="N200" s="79"/>
      <c r="O200" s="79"/>
      <c r="P200" s="79"/>
      <c r="Q200" s="79"/>
      <c r="R200" s="79"/>
      <c r="S200" s="72"/>
      <c r="T200" s="79"/>
      <c r="U200" s="79"/>
      <c r="V200" s="72"/>
    </row>
    <row r="201" spans="1:22" ht="34.9" customHeight="1">
      <c r="A201" s="29" t="s">
        <v>386</v>
      </c>
      <c r="B201" s="8"/>
      <c r="C201" s="30"/>
      <c r="D201" s="8"/>
      <c r="E201" s="30"/>
      <c r="F201" s="8"/>
      <c r="G201" s="8"/>
      <c r="H201" s="61"/>
      <c r="I201" s="8"/>
      <c r="J201" s="8"/>
      <c r="K201" s="85">
        <f t="shared" si="23"/>
        <v>0</v>
      </c>
      <c r="L201" s="22"/>
      <c r="M201" s="23"/>
      <c r="N201" s="78"/>
      <c r="O201" s="78"/>
      <c r="P201" s="78"/>
      <c r="Q201" s="78"/>
      <c r="R201" s="78"/>
      <c r="S201" s="71"/>
      <c r="T201" s="78"/>
      <c r="U201" s="78"/>
      <c r="V201" s="71"/>
    </row>
    <row r="202" spans="1:22" ht="34.9" customHeight="1">
      <c r="A202" s="24" t="s">
        <v>387</v>
      </c>
      <c r="B202" s="25"/>
      <c r="C202" s="26"/>
      <c r="D202" s="25"/>
      <c r="E202" s="26"/>
      <c r="F202" s="25"/>
      <c r="G202" s="25"/>
      <c r="H202" s="60"/>
      <c r="I202" s="25"/>
      <c r="J202" s="25"/>
      <c r="K202" s="85">
        <f t="shared" si="23"/>
        <v>0</v>
      </c>
      <c r="L202" s="27"/>
      <c r="M202" s="28"/>
      <c r="N202" s="79"/>
      <c r="O202" s="79"/>
      <c r="P202" s="79"/>
      <c r="Q202" s="79"/>
      <c r="R202" s="79"/>
      <c r="S202" s="72"/>
      <c r="T202" s="79"/>
      <c r="U202" s="79"/>
      <c r="V202" s="72"/>
    </row>
    <row r="203" spans="1:22" ht="34.9" customHeight="1">
      <c r="A203" s="29" t="s">
        <v>388</v>
      </c>
      <c r="B203" s="8"/>
      <c r="C203" s="30"/>
      <c r="D203" s="8"/>
      <c r="E203" s="30"/>
      <c r="F203" s="8"/>
      <c r="G203" s="8"/>
      <c r="H203" s="61"/>
      <c r="I203" s="8"/>
      <c r="J203" s="8"/>
      <c r="K203" s="85">
        <f t="shared" ref="K203:K206" si="30">C203+E203-H203</f>
        <v>0</v>
      </c>
      <c r="L203" s="22"/>
      <c r="M203" s="23"/>
      <c r="N203" s="78"/>
      <c r="O203" s="78"/>
      <c r="P203" s="78"/>
      <c r="Q203" s="78"/>
      <c r="R203" s="78"/>
      <c r="S203" s="71"/>
      <c r="T203" s="78"/>
      <c r="U203" s="78"/>
      <c r="V203" s="71"/>
    </row>
    <row r="204" spans="1:22" ht="34.9" customHeight="1">
      <c r="A204" s="24" t="s">
        <v>389</v>
      </c>
      <c r="B204" s="25"/>
      <c r="C204" s="26"/>
      <c r="D204" s="25"/>
      <c r="E204" s="26"/>
      <c r="F204" s="25"/>
      <c r="G204" s="25"/>
      <c r="H204" s="60"/>
      <c r="I204" s="25"/>
      <c r="J204" s="25"/>
      <c r="K204" s="85">
        <f t="shared" si="30"/>
        <v>0</v>
      </c>
      <c r="L204" s="27"/>
      <c r="M204" s="28"/>
      <c r="N204" s="79"/>
      <c r="O204" s="79"/>
      <c r="P204" s="79"/>
      <c r="Q204" s="79"/>
      <c r="R204" s="79"/>
      <c r="S204" s="72"/>
      <c r="T204" s="79"/>
      <c r="U204" s="79"/>
      <c r="V204" s="72"/>
    </row>
    <row r="205" spans="1:22" ht="34.9" customHeight="1">
      <c r="A205" s="29" t="s">
        <v>390</v>
      </c>
      <c r="B205" s="8"/>
      <c r="C205" s="30"/>
      <c r="D205" s="8"/>
      <c r="E205" s="30"/>
      <c r="F205" s="8"/>
      <c r="G205" s="8"/>
      <c r="H205" s="61"/>
      <c r="I205" s="8"/>
      <c r="J205" s="8"/>
      <c r="K205" s="85">
        <f t="shared" si="30"/>
        <v>0</v>
      </c>
      <c r="L205" s="22"/>
      <c r="M205" s="23"/>
      <c r="N205" s="78"/>
      <c r="O205" s="78"/>
      <c r="P205" s="78"/>
      <c r="Q205" s="78"/>
      <c r="R205" s="78"/>
      <c r="S205" s="71"/>
      <c r="T205" s="78"/>
      <c r="U205" s="78"/>
      <c r="V205" s="71"/>
    </row>
    <row r="206" spans="1:22" ht="34.9" customHeight="1">
      <c r="A206" s="24" t="s">
        <v>391</v>
      </c>
      <c r="B206" s="25"/>
      <c r="C206" s="26"/>
      <c r="D206" s="25"/>
      <c r="E206" s="26"/>
      <c r="F206" s="25"/>
      <c r="G206" s="25"/>
      <c r="H206" s="60"/>
      <c r="I206" s="25"/>
      <c r="J206" s="25"/>
      <c r="K206" s="85">
        <f t="shared" si="30"/>
        <v>0</v>
      </c>
      <c r="L206" s="27"/>
      <c r="M206" s="28"/>
      <c r="N206" s="79"/>
      <c r="O206" s="79"/>
      <c r="P206" s="79"/>
      <c r="Q206" s="79"/>
      <c r="R206" s="79"/>
      <c r="S206" s="72"/>
      <c r="T206" s="79"/>
      <c r="U206" s="79"/>
      <c r="V206" s="72"/>
    </row>
    <row r="207" spans="1:22" s="35" customFormat="1" ht="34.9" customHeight="1" thickBot="1">
      <c r="A207" s="31" t="s">
        <v>100</v>
      </c>
      <c r="B207" s="32"/>
      <c r="C207" s="33"/>
      <c r="D207" s="32">
        <f t="shared" ref="D207:K207" si="31">SUM(D138:D206)</f>
        <v>413.94749999999993</v>
      </c>
      <c r="E207" s="33">
        <f t="shared" si="31"/>
        <v>28</v>
      </c>
      <c r="F207" s="32">
        <f t="shared" si="31"/>
        <v>548.89</v>
      </c>
      <c r="G207" s="32">
        <f t="shared" si="31"/>
        <v>962.83750000000009</v>
      </c>
      <c r="H207" s="62">
        <f t="shared" si="31"/>
        <v>36.75</v>
      </c>
      <c r="I207" s="32">
        <f t="shared" si="31"/>
        <v>602.04000000000008</v>
      </c>
      <c r="J207" s="32">
        <f t="shared" si="31"/>
        <v>355.04750000000001</v>
      </c>
      <c r="K207" s="86">
        <f t="shared" si="31"/>
        <v>19</v>
      </c>
      <c r="L207" s="31"/>
      <c r="M207" s="34"/>
      <c r="N207" s="80"/>
      <c r="O207" s="80"/>
      <c r="P207" s="80"/>
      <c r="Q207" s="80"/>
      <c r="R207" s="80"/>
      <c r="S207" s="73"/>
      <c r="T207" s="80"/>
      <c r="U207" s="80"/>
      <c r="V207" s="73"/>
    </row>
    <row r="208" spans="1:22" ht="34.9" customHeight="1">
      <c r="A208" s="19" t="s">
        <v>161</v>
      </c>
      <c r="B208" s="20"/>
      <c r="C208" s="21"/>
      <c r="D208" s="20"/>
      <c r="E208" s="21"/>
      <c r="F208" s="20"/>
      <c r="G208" s="20"/>
      <c r="H208" s="59"/>
      <c r="I208" s="20"/>
      <c r="J208" s="20"/>
      <c r="K208" s="85"/>
      <c r="L208" s="22"/>
      <c r="M208" s="23"/>
      <c r="N208" s="78"/>
      <c r="O208" s="78"/>
      <c r="P208" s="78"/>
      <c r="Q208" s="78"/>
      <c r="R208" s="78"/>
      <c r="S208" s="71"/>
      <c r="T208" s="78"/>
      <c r="U208" s="78"/>
      <c r="V208" s="71"/>
    </row>
    <row r="209" spans="1:22" ht="34.9" customHeight="1">
      <c r="A209" s="24" t="s">
        <v>162</v>
      </c>
      <c r="B209" s="25">
        <v>20.440000000000001</v>
      </c>
      <c r="C209" s="26">
        <v>0.25</v>
      </c>
      <c r="D209" s="25">
        <f t="shared" ref="D209:D221" si="32">B209*C209</f>
        <v>5.1100000000000003</v>
      </c>
      <c r="E209" s="26"/>
      <c r="F209" s="25">
        <f t="shared" ref="F209:F221" si="33">B209*E209</f>
        <v>0</v>
      </c>
      <c r="G209" s="25">
        <f t="shared" ref="G209:G221" si="34">D209+F209</f>
        <v>5.1100000000000003</v>
      </c>
      <c r="H209" s="60">
        <v>0.75</v>
      </c>
      <c r="I209" s="25">
        <f t="shared" ref="I209:I221" si="35">B209*H209</f>
        <v>15.330000000000002</v>
      </c>
      <c r="J209" s="25">
        <f t="shared" ref="J209:J221" si="36">G209-I209</f>
        <v>-10.220000000000002</v>
      </c>
      <c r="K209" s="85">
        <f t="shared" ref="K209:K236" si="37">C209+E209-H209</f>
        <v>-0.5</v>
      </c>
      <c r="L209" s="27"/>
      <c r="M209" s="28"/>
      <c r="N209" s="79">
        <v>20</v>
      </c>
      <c r="O209" s="79">
        <f t="shared" si="24"/>
        <v>1.022</v>
      </c>
      <c r="P209" s="79">
        <f t="shared" si="29"/>
        <v>3.4066666666666667</v>
      </c>
      <c r="Q209" s="79">
        <v>4.5</v>
      </c>
      <c r="R209" s="79">
        <f>Q209-O209</f>
        <v>3.4779999999999998</v>
      </c>
      <c r="S209" s="72">
        <f>O209/Q209</f>
        <v>0.22711111111111112</v>
      </c>
      <c r="T209" s="79"/>
      <c r="U209" s="79"/>
      <c r="V209" s="72"/>
    </row>
    <row r="210" spans="1:22" ht="34.9" customHeight="1">
      <c r="A210" s="29" t="s">
        <v>163</v>
      </c>
      <c r="B210" s="8">
        <v>16.84</v>
      </c>
      <c r="C210" s="30">
        <v>0.75</v>
      </c>
      <c r="D210" s="8">
        <f>B210*C210</f>
        <v>12.629999999999999</v>
      </c>
      <c r="E210" s="30"/>
      <c r="F210" s="8">
        <f>B210*E210</f>
        <v>0</v>
      </c>
      <c r="G210" s="8">
        <f>D210+F210</f>
        <v>12.629999999999999</v>
      </c>
      <c r="H210" s="61">
        <v>0.25</v>
      </c>
      <c r="I210" s="8">
        <f>B210*H210</f>
        <v>4.21</v>
      </c>
      <c r="J210" s="8">
        <f>G210-I210</f>
        <v>8.4199999999999982</v>
      </c>
      <c r="K210" s="85">
        <f t="shared" si="37"/>
        <v>0.5</v>
      </c>
      <c r="L210" s="22"/>
      <c r="M210" s="23"/>
      <c r="N210" s="78"/>
      <c r="O210" s="78"/>
      <c r="P210" s="78"/>
      <c r="Q210" s="78"/>
      <c r="R210" s="78"/>
      <c r="S210" s="71"/>
      <c r="T210" s="78"/>
      <c r="U210" s="78"/>
      <c r="V210" s="71"/>
    </row>
    <row r="211" spans="1:22" ht="34.9" customHeight="1">
      <c r="A211" s="24" t="s">
        <v>325</v>
      </c>
      <c r="B211" s="25">
        <v>15</v>
      </c>
      <c r="C211" s="26">
        <v>2.75</v>
      </c>
      <c r="D211" s="25">
        <f t="shared" si="32"/>
        <v>41.25</v>
      </c>
      <c r="E211" s="26">
        <v>4</v>
      </c>
      <c r="F211" s="25">
        <f t="shared" si="33"/>
        <v>60</v>
      </c>
      <c r="G211" s="25">
        <f t="shared" si="34"/>
        <v>101.25</v>
      </c>
      <c r="H211" s="60">
        <v>2.5</v>
      </c>
      <c r="I211" s="25">
        <f t="shared" si="35"/>
        <v>37.5</v>
      </c>
      <c r="J211" s="25">
        <f t="shared" si="36"/>
        <v>63.75</v>
      </c>
      <c r="K211" s="85">
        <f t="shared" si="37"/>
        <v>4.25</v>
      </c>
      <c r="L211" s="27"/>
      <c r="M211" s="28"/>
      <c r="N211" s="79">
        <v>20</v>
      </c>
      <c r="O211" s="79">
        <f t="shared" si="24"/>
        <v>0.75</v>
      </c>
      <c r="P211" s="79">
        <f t="shared" si="29"/>
        <v>2.5</v>
      </c>
      <c r="Q211" s="79">
        <v>4.5</v>
      </c>
      <c r="R211" s="79">
        <f t="shared" ref="R211:R221" si="38">Q211-O211</f>
        <v>3.75</v>
      </c>
      <c r="S211" s="72">
        <f t="shared" ref="S211:S221" si="39">O211/Q211</f>
        <v>0.16666666666666666</v>
      </c>
      <c r="T211" s="79"/>
      <c r="U211" s="79"/>
      <c r="V211" s="72"/>
    </row>
    <row r="212" spans="1:22" ht="34.9" customHeight="1">
      <c r="A212" s="29" t="s">
        <v>326</v>
      </c>
      <c r="B212" s="8">
        <v>16.940000000000001</v>
      </c>
      <c r="C212" s="30">
        <v>0.5</v>
      </c>
      <c r="D212" s="8">
        <f t="shared" si="32"/>
        <v>8.4700000000000006</v>
      </c>
      <c r="E212" s="30">
        <v>1</v>
      </c>
      <c r="F212" s="8">
        <f t="shared" si="33"/>
        <v>16.940000000000001</v>
      </c>
      <c r="G212" s="8">
        <f t="shared" si="34"/>
        <v>25.410000000000004</v>
      </c>
      <c r="H212" s="61">
        <v>1.25</v>
      </c>
      <c r="I212" s="8">
        <f t="shared" si="35"/>
        <v>21.175000000000001</v>
      </c>
      <c r="J212" s="8">
        <f t="shared" si="36"/>
        <v>4.235000000000003</v>
      </c>
      <c r="K212" s="85">
        <f t="shared" si="37"/>
        <v>0.25</v>
      </c>
      <c r="L212" s="22"/>
      <c r="M212" s="23"/>
      <c r="N212" s="78">
        <v>20</v>
      </c>
      <c r="O212" s="78">
        <f t="shared" si="24"/>
        <v>0.84700000000000009</v>
      </c>
      <c r="P212" s="78">
        <f t="shared" si="29"/>
        <v>2.8233333333333337</v>
      </c>
      <c r="Q212" s="78">
        <v>4.5</v>
      </c>
      <c r="R212" s="78">
        <f t="shared" si="38"/>
        <v>3.653</v>
      </c>
      <c r="S212" s="71">
        <f t="shared" si="39"/>
        <v>0.18822222222222224</v>
      </c>
      <c r="T212" s="78"/>
      <c r="U212" s="78"/>
      <c r="V212" s="71"/>
    </row>
    <row r="213" spans="1:22" ht="34.9" customHeight="1">
      <c r="A213" s="24" t="s">
        <v>164</v>
      </c>
      <c r="B213" s="25">
        <v>16.940000000000001</v>
      </c>
      <c r="C213" s="26">
        <v>0.75</v>
      </c>
      <c r="D213" s="25">
        <f t="shared" si="32"/>
        <v>12.705000000000002</v>
      </c>
      <c r="E213" s="26">
        <v>1</v>
      </c>
      <c r="F213" s="25">
        <f t="shared" si="33"/>
        <v>16.940000000000001</v>
      </c>
      <c r="G213" s="25">
        <f t="shared" si="34"/>
        <v>29.645000000000003</v>
      </c>
      <c r="H213" s="60">
        <v>0</v>
      </c>
      <c r="I213" s="25">
        <f t="shared" si="35"/>
        <v>0</v>
      </c>
      <c r="J213" s="25">
        <f t="shared" si="36"/>
        <v>29.645000000000003</v>
      </c>
      <c r="K213" s="85">
        <f t="shared" si="37"/>
        <v>1.75</v>
      </c>
      <c r="L213" s="27"/>
      <c r="M213" s="28"/>
      <c r="N213" s="79">
        <v>20</v>
      </c>
      <c r="O213" s="79">
        <f t="shared" si="24"/>
        <v>0.84700000000000009</v>
      </c>
      <c r="P213" s="79">
        <f t="shared" si="29"/>
        <v>2.8233333333333337</v>
      </c>
      <c r="Q213" s="79">
        <v>4.5</v>
      </c>
      <c r="R213" s="79">
        <f t="shared" si="38"/>
        <v>3.653</v>
      </c>
      <c r="S213" s="72">
        <f t="shared" si="39"/>
        <v>0.18822222222222224</v>
      </c>
      <c r="T213" s="79"/>
      <c r="U213" s="79"/>
      <c r="V213" s="72"/>
    </row>
    <row r="214" spans="1:22" ht="34.9" customHeight="1">
      <c r="A214" s="29" t="s">
        <v>165</v>
      </c>
      <c r="B214" s="8">
        <v>16.940000000000001</v>
      </c>
      <c r="C214" s="30">
        <v>0.75</v>
      </c>
      <c r="D214" s="8">
        <f t="shared" si="32"/>
        <v>12.705000000000002</v>
      </c>
      <c r="E214" s="30">
        <v>1</v>
      </c>
      <c r="F214" s="8">
        <f t="shared" si="33"/>
        <v>16.940000000000001</v>
      </c>
      <c r="G214" s="8">
        <f t="shared" si="34"/>
        <v>29.645000000000003</v>
      </c>
      <c r="H214" s="61">
        <v>1.25</v>
      </c>
      <c r="I214" s="8">
        <f t="shared" si="35"/>
        <v>21.175000000000001</v>
      </c>
      <c r="J214" s="8">
        <f t="shared" si="36"/>
        <v>8.4700000000000024</v>
      </c>
      <c r="K214" s="85">
        <f t="shared" si="37"/>
        <v>0.5</v>
      </c>
      <c r="L214" s="22"/>
      <c r="M214" s="23"/>
      <c r="N214" s="78"/>
      <c r="O214" s="78"/>
      <c r="P214" s="78"/>
      <c r="Q214" s="78"/>
      <c r="R214" s="78"/>
      <c r="S214" s="71"/>
      <c r="T214" s="78"/>
      <c r="U214" s="78"/>
      <c r="V214" s="71"/>
    </row>
    <row r="215" spans="1:22" ht="34.9" customHeight="1">
      <c r="A215" s="24" t="s">
        <v>166</v>
      </c>
      <c r="B215" s="25">
        <v>16.940000000000001</v>
      </c>
      <c r="C215" s="26">
        <v>0.25</v>
      </c>
      <c r="D215" s="25">
        <f t="shared" si="32"/>
        <v>4.2350000000000003</v>
      </c>
      <c r="E215" s="26">
        <v>2</v>
      </c>
      <c r="F215" s="25">
        <f t="shared" si="33"/>
        <v>33.880000000000003</v>
      </c>
      <c r="G215" s="25">
        <f t="shared" si="34"/>
        <v>38.115000000000002</v>
      </c>
      <c r="H215" s="60">
        <v>1.5</v>
      </c>
      <c r="I215" s="25">
        <f t="shared" si="35"/>
        <v>25.410000000000004</v>
      </c>
      <c r="J215" s="25">
        <f t="shared" si="36"/>
        <v>12.704999999999998</v>
      </c>
      <c r="K215" s="85">
        <f t="shared" si="37"/>
        <v>0.75</v>
      </c>
      <c r="L215" s="27"/>
      <c r="M215" s="28"/>
      <c r="N215" s="79">
        <v>20</v>
      </c>
      <c r="O215" s="79">
        <f t="shared" si="24"/>
        <v>0.84700000000000009</v>
      </c>
      <c r="P215" s="79">
        <f t="shared" si="29"/>
        <v>2.8233333333333337</v>
      </c>
      <c r="Q215" s="79">
        <v>4.5</v>
      </c>
      <c r="R215" s="79">
        <f t="shared" si="38"/>
        <v>3.653</v>
      </c>
      <c r="S215" s="72">
        <f t="shared" si="39"/>
        <v>0.18822222222222224</v>
      </c>
      <c r="T215" s="79"/>
      <c r="U215" s="79"/>
      <c r="V215" s="72"/>
    </row>
    <row r="216" spans="1:22" ht="34.9" customHeight="1">
      <c r="A216" s="29" t="s">
        <v>167</v>
      </c>
      <c r="B216" s="8">
        <v>15.22</v>
      </c>
      <c r="C216" s="30">
        <v>1</v>
      </c>
      <c r="D216" s="8">
        <f t="shared" si="32"/>
        <v>15.22</v>
      </c>
      <c r="E216" s="30">
        <v>5</v>
      </c>
      <c r="F216" s="8">
        <f t="shared" si="33"/>
        <v>76.100000000000009</v>
      </c>
      <c r="G216" s="8">
        <f t="shared" si="34"/>
        <v>91.320000000000007</v>
      </c>
      <c r="H216" s="61">
        <v>2.5</v>
      </c>
      <c r="I216" s="8">
        <f t="shared" si="35"/>
        <v>38.050000000000004</v>
      </c>
      <c r="J216" s="8">
        <f t="shared" si="36"/>
        <v>53.27</v>
      </c>
      <c r="K216" s="85">
        <f t="shared" si="37"/>
        <v>3.5</v>
      </c>
      <c r="L216" s="22"/>
      <c r="M216" s="23"/>
      <c r="N216" s="78">
        <v>20</v>
      </c>
      <c r="O216" s="78">
        <f t="shared" si="24"/>
        <v>0.76100000000000001</v>
      </c>
      <c r="P216" s="78">
        <f t="shared" si="29"/>
        <v>2.5366666666666666</v>
      </c>
      <c r="Q216" s="78">
        <v>4</v>
      </c>
      <c r="R216" s="78">
        <f t="shared" si="38"/>
        <v>3.2389999999999999</v>
      </c>
      <c r="S216" s="71">
        <f t="shared" si="39"/>
        <v>0.19025</v>
      </c>
      <c r="T216" s="78"/>
      <c r="U216" s="78"/>
      <c r="V216" s="71"/>
    </row>
    <row r="217" spans="1:22" ht="34.9" customHeight="1">
      <c r="A217" s="24" t="s">
        <v>168</v>
      </c>
      <c r="B217" s="25">
        <v>14.95</v>
      </c>
      <c r="C217" s="26">
        <v>0.25</v>
      </c>
      <c r="D217" s="25">
        <f t="shared" si="32"/>
        <v>3.7374999999999998</v>
      </c>
      <c r="E217" s="26">
        <v>2</v>
      </c>
      <c r="F217" s="25">
        <f t="shared" si="33"/>
        <v>29.9</v>
      </c>
      <c r="G217" s="25">
        <f t="shared" si="34"/>
        <v>33.637499999999996</v>
      </c>
      <c r="H217" s="60">
        <v>0.5</v>
      </c>
      <c r="I217" s="25">
        <f t="shared" si="35"/>
        <v>7.4749999999999996</v>
      </c>
      <c r="J217" s="25">
        <f t="shared" si="36"/>
        <v>26.162499999999994</v>
      </c>
      <c r="K217" s="85">
        <f t="shared" si="37"/>
        <v>1.75</v>
      </c>
      <c r="L217" s="27"/>
      <c r="M217" s="28"/>
      <c r="N217" s="79">
        <v>20</v>
      </c>
      <c r="O217" s="79">
        <f t="shared" si="24"/>
        <v>0.74749999999999994</v>
      </c>
      <c r="P217" s="79">
        <f t="shared" si="29"/>
        <v>2.4916666666666667</v>
      </c>
      <c r="Q217" s="79">
        <v>4</v>
      </c>
      <c r="R217" s="79">
        <f t="shared" si="38"/>
        <v>3.2524999999999999</v>
      </c>
      <c r="S217" s="72">
        <f t="shared" si="39"/>
        <v>0.18687499999999999</v>
      </c>
      <c r="T217" s="79"/>
      <c r="U217" s="79"/>
      <c r="V217" s="72"/>
    </row>
    <row r="218" spans="1:22" ht="34.9" customHeight="1">
      <c r="A218" s="29" t="s">
        <v>169</v>
      </c>
      <c r="B218" s="8">
        <v>18.59</v>
      </c>
      <c r="C218" s="30">
        <v>0.5</v>
      </c>
      <c r="D218" s="8">
        <f t="shared" si="32"/>
        <v>9.2949999999999999</v>
      </c>
      <c r="E218" s="30"/>
      <c r="F218" s="8">
        <f t="shared" si="33"/>
        <v>0</v>
      </c>
      <c r="G218" s="8">
        <f t="shared" si="34"/>
        <v>9.2949999999999999</v>
      </c>
      <c r="H218" s="61">
        <v>0.25</v>
      </c>
      <c r="I218" s="8">
        <f t="shared" si="35"/>
        <v>4.6475</v>
      </c>
      <c r="J218" s="8">
        <f t="shared" si="36"/>
        <v>4.6475</v>
      </c>
      <c r="K218" s="85">
        <f t="shared" si="37"/>
        <v>0.25</v>
      </c>
      <c r="L218" s="22"/>
      <c r="M218" s="23"/>
      <c r="N218" s="78">
        <v>20</v>
      </c>
      <c r="O218" s="78">
        <f t="shared" si="24"/>
        <v>0.92949999999999999</v>
      </c>
      <c r="P218" s="78">
        <f t="shared" si="29"/>
        <v>3.0983333333333336</v>
      </c>
      <c r="Q218" s="78">
        <v>4</v>
      </c>
      <c r="R218" s="78">
        <f t="shared" si="38"/>
        <v>3.0705</v>
      </c>
      <c r="S218" s="71">
        <f t="shared" si="39"/>
        <v>0.232375</v>
      </c>
      <c r="T218" s="78"/>
      <c r="U218" s="78"/>
      <c r="V218" s="71"/>
    </row>
    <row r="219" spans="1:22" ht="34.9" customHeight="1">
      <c r="A219" s="24" t="s">
        <v>327</v>
      </c>
      <c r="B219" s="25">
        <v>14.74</v>
      </c>
      <c r="C219" s="26">
        <v>1.25</v>
      </c>
      <c r="D219" s="25">
        <f t="shared" si="32"/>
        <v>18.425000000000001</v>
      </c>
      <c r="E219" s="26"/>
      <c r="F219" s="25">
        <f t="shared" si="33"/>
        <v>0</v>
      </c>
      <c r="G219" s="25">
        <f t="shared" si="34"/>
        <v>18.425000000000001</v>
      </c>
      <c r="H219" s="60">
        <v>1.25</v>
      </c>
      <c r="I219" s="25">
        <f t="shared" si="35"/>
        <v>18.425000000000001</v>
      </c>
      <c r="J219" s="25">
        <f t="shared" si="36"/>
        <v>0</v>
      </c>
      <c r="K219" s="85">
        <f t="shared" si="37"/>
        <v>0</v>
      </c>
      <c r="L219" s="27"/>
      <c r="M219" s="28"/>
      <c r="N219" s="79">
        <v>20</v>
      </c>
      <c r="O219" s="79">
        <f t="shared" si="24"/>
        <v>0.73699999999999999</v>
      </c>
      <c r="P219" s="79">
        <f t="shared" si="29"/>
        <v>2.4566666666666666</v>
      </c>
      <c r="Q219" s="79">
        <v>4</v>
      </c>
      <c r="R219" s="79">
        <f t="shared" si="38"/>
        <v>3.2629999999999999</v>
      </c>
      <c r="S219" s="72">
        <f t="shared" si="39"/>
        <v>0.18425</v>
      </c>
      <c r="T219" s="79"/>
      <c r="U219" s="79"/>
      <c r="V219" s="72"/>
    </row>
    <row r="220" spans="1:22" ht="34.9" customHeight="1">
      <c r="A220" s="29" t="s">
        <v>328</v>
      </c>
      <c r="B220" s="8">
        <v>30.32</v>
      </c>
      <c r="C220" s="30">
        <v>1.5</v>
      </c>
      <c r="D220" s="8">
        <f t="shared" si="32"/>
        <v>45.480000000000004</v>
      </c>
      <c r="E220" s="30"/>
      <c r="F220" s="8">
        <f t="shared" si="33"/>
        <v>0</v>
      </c>
      <c r="G220" s="8">
        <f t="shared" si="34"/>
        <v>45.480000000000004</v>
      </c>
      <c r="H220" s="61">
        <v>1.25</v>
      </c>
      <c r="I220" s="8">
        <f t="shared" si="35"/>
        <v>37.9</v>
      </c>
      <c r="J220" s="8">
        <f t="shared" si="36"/>
        <v>7.5800000000000054</v>
      </c>
      <c r="K220" s="85">
        <f t="shared" si="37"/>
        <v>0.25</v>
      </c>
      <c r="L220" s="22"/>
      <c r="M220" s="23"/>
      <c r="N220" s="78">
        <v>20</v>
      </c>
      <c r="O220" s="78">
        <f t="shared" si="24"/>
        <v>1.516</v>
      </c>
      <c r="P220" s="78">
        <f t="shared" si="29"/>
        <v>5.0533333333333337</v>
      </c>
      <c r="Q220" s="78">
        <v>5</v>
      </c>
      <c r="R220" s="78">
        <f t="shared" si="38"/>
        <v>3.484</v>
      </c>
      <c r="S220" s="71">
        <f t="shared" si="39"/>
        <v>0.30320000000000003</v>
      </c>
      <c r="T220" s="78"/>
      <c r="U220" s="78"/>
      <c r="V220" s="71"/>
    </row>
    <row r="221" spans="1:22" ht="34.9" customHeight="1">
      <c r="A221" s="24" t="s">
        <v>329</v>
      </c>
      <c r="B221" s="25">
        <v>30.32</v>
      </c>
      <c r="C221" s="26">
        <v>0.5</v>
      </c>
      <c r="D221" s="25">
        <f t="shared" si="32"/>
        <v>15.16</v>
      </c>
      <c r="E221" s="26"/>
      <c r="F221" s="25">
        <f t="shared" si="33"/>
        <v>0</v>
      </c>
      <c r="G221" s="25">
        <f t="shared" si="34"/>
        <v>15.16</v>
      </c>
      <c r="H221" s="60">
        <v>0.5</v>
      </c>
      <c r="I221" s="25">
        <f t="shared" si="35"/>
        <v>15.16</v>
      </c>
      <c r="J221" s="25">
        <f t="shared" si="36"/>
        <v>0</v>
      </c>
      <c r="K221" s="85">
        <f t="shared" si="37"/>
        <v>0</v>
      </c>
      <c r="L221" s="27"/>
      <c r="M221" s="28"/>
      <c r="N221" s="79">
        <v>20</v>
      </c>
      <c r="O221" s="79">
        <f t="shared" si="24"/>
        <v>1.516</v>
      </c>
      <c r="P221" s="79">
        <f t="shared" si="29"/>
        <v>5.0533333333333337</v>
      </c>
      <c r="Q221" s="79">
        <v>5</v>
      </c>
      <c r="R221" s="79">
        <f t="shared" si="38"/>
        <v>3.484</v>
      </c>
      <c r="S221" s="72">
        <f t="shared" si="39"/>
        <v>0.30320000000000003</v>
      </c>
      <c r="T221" s="79"/>
      <c r="U221" s="79"/>
      <c r="V221" s="72"/>
    </row>
    <row r="222" spans="1:22" ht="34.9" customHeight="1">
      <c r="A222" s="29" t="s">
        <v>170</v>
      </c>
      <c r="B222" s="8"/>
      <c r="C222" s="30"/>
      <c r="D222" s="8"/>
      <c r="E222" s="30"/>
      <c r="F222" s="8"/>
      <c r="G222" s="8"/>
      <c r="H222" s="61"/>
      <c r="I222" s="8"/>
      <c r="J222" s="8"/>
      <c r="K222" s="85">
        <f t="shared" si="37"/>
        <v>0</v>
      </c>
      <c r="L222" s="22"/>
      <c r="M222" s="23"/>
      <c r="N222" s="78"/>
      <c r="O222" s="78"/>
      <c r="P222" s="78"/>
      <c r="Q222" s="78"/>
      <c r="R222" s="78"/>
      <c r="S222" s="71"/>
      <c r="T222" s="78"/>
      <c r="U222" s="78"/>
      <c r="V222" s="71"/>
    </row>
    <row r="223" spans="1:22" ht="34.9" customHeight="1">
      <c r="A223" s="24" t="s">
        <v>171</v>
      </c>
      <c r="B223" s="25"/>
      <c r="C223" s="26"/>
      <c r="D223" s="25"/>
      <c r="E223" s="26"/>
      <c r="F223" s="25"/>
      <c r="G223" s="25"/>
      <c r="H223" s="60"/>
      <c r="I223" s="25"/>
      <c r="J223" s="25"/>
      <c r="K223" s="85">
        <f t="shared" si="37"/>
        <v>0</v>
      </c>
      <c r="L223" s="27"/>
      <c r="M223" s="28"/>
      <c r="N223" s="79"/>
      <c r="O223" s="79"/>
      <c r="P223" s="79"/>
      <c r="Q223" s="79"/>
      <c r="R223" s="79"/>
      <c r="S223" s="72"/>
      <c r="T223" s="79"/>
      <c r="U223" s="79"/>
      <c r="V223" s="72"/>
    </row>
    <row r="224" spans="1:22" ht="34.9" customHeight="1">
      <c r="A224" s="29" t="s">
        <v>172</v>
      </c>
      <c r="B224" s="8"/>
      <c r="C224" s="30"/>
      <c r="D224" s="8"/>
      <c r="E224" s="30"/>
      <c r="F224" s="8"/>
      <c r="G224" s="8"/>
      <c r="H224" s="61"/>
      <c r="I224" s="8"/>
      <c r="J224" s="8"/>
      <c r="K224" s="85">
        <f t="shared" si="37"/>
        <v>0</v>
      </c>
      <c r="L224" s="22"/>
      <c r="M224" s="23"/>
      <c r="N224" s="78"/>
      <c r="O224" s="78"/>
      <c r="P224" s="78"/>
      <c r="Q224" s="78"/>
      <c r="R224" s="78"/>
      <c r="S224" s="71"/>
      <c r="T224" s="78"/>
      <c r="U224" s="78"/>
      <c r="V224" s="71"/>
    </row>
    <row r="225" spans="1:22" ht="34.9" customHeight="1">
      <c r="A225" s="24" t="s">
        <v>173</v>
      </c>
      <c r="B225" s="25"/>
      <c r="C225" s="26"/>
      <c r="D225" s="25"/>
      <c r="E225" s="26"/>
      <c r="F225" s="25"/>
      <c r="G225" s="25"/>
      <c r="H225" s="60"/>
      <c r="I225" s="25"/>
      <c r="J225" s="25"/>
      <c r="K225" s="85">
        <f t="shared" si="37"/>
        <v>0</v>
      </c>
      <c r="L225" s="27"/>
      <c r="M225" s="28"/>
      <c r="N225" s="79"/>
      <c r="O225" s="79"/>
      <c r="P225" s="79"/>
      <c r="Q225" s="79"/>
      <c r="R225" s="79"/>
      <c r="S225" s="72"/>
      <c r="T225" s="79"/>
      <c r="U225" s="79"/>
      <c r="V225" s="72"/>
    </row>
    <row r="226" spans="1:22" ht="34.9" customHeight="1">
      <c r="A226" s="29" t="s">
        <v>174</v>
      </c>
      <c r="B226" s="8"/>
      <c r="C226" s="30"/>
      <c r="D226" s="8"/>
      <c r="E226" s="30"/>
      <c r="F226" s="8"/>
      <c r="G226" s="8"/>
      <c r="H226" s="61"/>
      <c r="I226" s="8"/>
      <c r="J226" s="8"/>
      <c r="K226" s="85">
        <f t="shared" si="37"/>
        <v>0</v>
      </c>
      <c r="L226" s="22"/>
      <c r="M226" s="23"/>
      <c r="N226" s="78"/>
      <c r="O226" s="78"/>
      <c r="P226" s="78"/>
      <c r="Q226" s="78"/>
      <c r="R226" s="78"/>
      <c r="S226" s="71"/>
      <c r="T226" s="78"/>
      <c r="U226" s="78"/>
      <c r="V226" s="71"/>
    </row>
    <row r="227" spans="1:22" ht="34.9" customHeight="1">
      <c r="A227" s="24" t="s">
        <v>392</v>
      </c>
      <c r="B227" s="25"/>
      <c r="C227" s="26"/>
      <c r="D227" s="25"/>
      <c r="E227" s="26"/>
      <c r="F227" s="25"/>
      <c r="G227" s="25"/>
      <c r="H227" s="60"/>
      <c r="I227" s="25"/>
      <c r="J227" s="25"/>
      <c r="K227" s="85">
        <f t="shared" si="37"/>
        <v>0</v>
      </c>
      <c r="L227" s="27"/>
      <c r="M227" s="28"/>
      <c r="N227" s="79"/>
      <c r="O227" s="79"/>
      <c r="P227" s="79"/>
      <c r="Q227" s="79"/>
      <c r="R227" s="79"/>
      <c r="S227" s="72"/>
      <c r="T227" s="79"/>
      <c r="U227" s="79"/>
      <c r="V227" s="72"/>
    </row>
    <row r="228" spans="1:22" ht="34.9" customHeight="1">
      <c r="A228" s="29" t="s">
        <v>393</v>
      </c>
      <c r="B228" s="8"/>
      <c r="C228" s="30"/>
      <c r="D228" s="8"/>
      <c r="E228" s="30"/>
      <c r="F228" s="8"/>
      <c r="G228" s="8"/>
      <c r="H228" s="61"/>
      <c r="I228" s="8"/>
      <c r="J228" s="8"/>
      <c r="K228" s="85">
        <f t="shared" si="37"/>
        <v>0</v>
      </c>
      <c r="L228" s="22"/>
      <c r="M228" s="23"/>
      <c r="N228" s="78"/>
      <c r="O228" s="78"/>
      <c r="P228" s="78"/>
      <c r="Q228" s="78"/>
      <c r="R228" s="78"/>
      <c r="S228" s="71"/>
      <c r="T228" s="78"/>
      <c r="U228" s="78"/>
      <c r="V228" s="71"/>
    </row>
    <row r="229" spans="1:22" ht="34.9" customHeight="1">
      <c r="A229" s="24" t="s">
        <v>394</v>
      </c>
      <c r="B229" s="25"/>
      <c r="C229" s="26"/>
      <c r="D229" s="25"/>
      <c r="E229" s="26"/>
      <c r="F229" s="25"/>
      <c r="G229" s="25"/>
      <c r="H229" s="60"/>
      <c r="I229" s="25"/>
      <c r="J229" s="25"/>
      <c r="K229" s="85">
        <f t="shared" si="37"/>
        <v>0</v>
      </c>
      <c r="L229" s="27"/>
      <c r="M229" s="28"/>
      <c r="N229" s="79"/>
      <c r="O229" s="79"/>
      <c r="P229" s="79"/>
      <c r="Q229" s="79"/>
      <c r="R229" s="79"/>
      <c r="S229" s="72"/>
      <c r="T229" s="79"/>
      <c r="U229" s="79"/>
      <c r="V229" s="72"/>
    </row>
    <row r="230" spans="1:22" ht="34.9" customHeight="1">
      <c r="A230" s="29" t="s">
        <v>395</v>
      </c>
      <c r="B230" s="8"/>
      <c r="C230" s="30"/>
      <c r="D230" s="8"/>
      <c r="E230" s="30"/>
      <c r="F230" s="8"/>
      <c r="G230" s="8"/>
      <c r="H230" s="61"/>
      <c r="I230" s="8"/>
      <c r="J230" s="8"/>
      <c r="K230" s="85">
        <f t="shared" si="37"/>
        <v>0</v>
      </c>
      <c r="L230" s="22"/>
      <c r="M230" s="23"/>
      <c r="N230" s="78"/>
      <c r="O230" s="78"/>
      <c r="P230" s="78"/>
      <c r="Q230" s="78"/>
      <c r="R230" s="78"/>
      <c r="S230" s="71"/>
      <c r="T230" s="78"/>
      <c r="U230" s="78"/>
      <c r="V230" s="71"/>
    </row>
    <row r="231" spans="1:22" ht="34.9" customHeight="1">
      <c r="A231" s="24" t="s">
        <v>396</v>
      </c>
      <c r="B231" s="25"/>
      <c r="C231" s="26"/>
      <c r="D231" s="25"/>
      <c r="E231" s="26"/>
      <c r="F231" s="25"/>
      <c r="G231" s="25"/>
      <c r="H231" s="60"/>
      <c r="I231" s="25"/>
      <c r="J231" s="25"/>
      <c r="K231" s="85">
        <f t="shared" si="37"/>
        <v>0</v>
      </c>
      <c r="L231" s="27"/>
      <c r="M231" s="28"/>
      <c r="N231" s="79"/>
      <c r="O231" s="79"/>
      <c r="P231" s="79"/>
      <c r="Q231" s="79"/>
      <c r="R231" s="79"/>
      <c r="S231" s="72"/>
      <c r="T231" s="79"/>
      <c r="U231" s="79"/>
      <c r="V231" s="72"/>
    </row>
    <row r="232" spans="1:22" ht="34.9" customHeight="1">
      <c r="A232" s="29" t="s">
        <v>397</v>
      </c>
      <c r="B232" s="8"/>
      <c r="C232" s="30"/>
      <c r="D232" s="8"/>
      <c r="E232" s="30"/>
      <c r="F232" s="8"/>
      <c r="G232" s="8"/>
      <c r="H232" s="61"/>
      <c r="I232" s="8"/>
      <c r="J232" s="8"/>
      <c r="K232" s="85">
        <f t="shared" si="37"/>
        <v>0</v>
      </c>
      <c r="L232" s="22"/>
      <c r="M232" s="23"/>
      <c r="N232" s="78"/>
      <c r="O232" s="78"/>
      <c r="P232" s="78"/>
      <c r="Q232" s="78"/>
      <c r="R232" s="78"/>
      <c r="S232" s="71"/>
      <c r="T232" s="78"/>
      <c r="U232" s="78"/>
      <c r="V232" s="71"/>
    </row>
    <row r="233" spans="1:22" ht="34.9" customHeight="1">
      <c r="A233" s="24" t="s">
        <v>398</v>
      </c>
      <c r="B233" s="25"/>
      <c r="C233" s="26"/>
      <c r="D233" s="25"/>
      <c r="E233" s="26"/>
      <c r="F233" s="25"/>
      <c r="G233" s="25"/>
      <c r="H233" s="60"/>
      <c r="I233" s="25"/>
      <c r="J233" s="25"/>
      <c r="K233" s="85">
        <f t="shared" si="37"/>
        <v>0</v>
      </c>
      <c r="L233" s="27"/>
      <c r="M233" s="28"/>
      <c r="N233" s="79"/>
      <c r="O233" s="79"/>
      <c r="P233" s="79"/>
      <c r="Q233" s="79"/>
      <c r="R233" s="79"/>
      <c r="S233" s="72"/>
      <c r="T233" s="79"/>
      <c r="U233" s="79"/>
      <c r="V233" s="72"/>
    </row>
    <row r="234" spans="1:22" ht="34.9" customHeight="1">
      <c r="A234" s="29" t="s">
        <v>399</v>
      </c>
      <c r="B234" s="8"/>
      <c r="C234" s="30"/>
      <c r="D234" s="8"/>
      <c r="E234" s="30"/>
      <c r="F234" s="8"/>
      <c r="G234" s="8"/>
      <c r="H234" s="61"/>
      <c r="I234" s="8"/>
      <c r="J234" s="8"/>
      <c r="K234" s="85">
        <f t="shared" si="37"/>
        <v>0</v>
      </c>
      <c r="L234" s="22"/>
      <c r="M234" s="23"/>
      <c r="N234" s="78"/>
      <c r="O234" s="78"/>
      <c r="P234" s="78"/>
      <c r="Q234" s="78"/>
      <c r="R234" s="78"/>
      <c r="S234" s="71"/>
      <c r="T234" s="78"/>
      <c r="U234" s="78"/>
      <c r="V234" s="71"/>
    </row>
    <row r="235" spans="1:22" ht="34.9" customHeight="1">
      <c r="A235" s="24" t="s">
        <v>400</v>
      </c>
      <c r="B235" s="25"/>
      <c r="C235" s="26"/>
      <c r="D235" s="25"/>
      <c r="E235" s="26"/>
      <c r="F235" s="25"/>
      <c r="G235" s="25"/>
      <c r="H235" s="60"/>
      <c r="I235" s="25"/>
      <c r="J235" s="25"/>
      <c r="K235" s="85">
        <f t="shared" si="37"/>
        <v>0</v>
      </c>
      <c r="L235" s="27"/>
      <c r="M235" s="28"/>
      <c r="N235" s="79"/>
      <c r="O235" s="79"/>
      <c r="P235" s="79"/>
      <c r="Q235" s="79"/>
      <c r="R235" s="79"/>
      <c r="S235" s="72"/>
      <c r="T235" s="79"/>
      <c r="U235" s="79"/>
      <c r="V235" s="72"/>
    </row>
    <row r="236" spans="1:22" ht="34.9" customHeight="1">
      <c r="A236" s="29" t="s">
        <v>401</v>
      </c>
      <c r="B236" s="8"/>
      <c r="C236" s="30"/>
      <c r="D236" s="8"/>
      <c r="E236" s="30"/>
      <c r="F236" s="8"/>
      <c r="G236" s="8"/>
      <c r="H236" s="61"/>
      <c r="I236" s="8"/>
      <c r="J236" s="8"/>
      <c r="K236" s="85">
        <f t="shared" si="37"/>
        <v>0</v>
      </c>
      <c r="L236" s="22"/>
      <c r="M236" s="23"/>
      <c r="N236" s="78"/>
      <c r="O236" s="78"/>
      <c r="P236" s="78"/>
      <c r="Q236" s="78"/>
      <c r="R236" s="78"/>
      <c r="S236" s="71"/>
      <c r="T236" s="78"/>
      <c r="U236" s="78"/>
      <c r="V236" s="71"/>
    </row>
    <row r="237" spans="1:22" s="35" customFormat="1" ht="34.9" customHeight="1" thickBot="1">
      <c r="A237" s="31" t="s">
        <v>100</v>
      </c>
      <c r="B237" s="32"/>
      <c r="C237" s="33"/>
      <c r="D237" s="32">
        <f t="shared" ref="D237:K237" si="40">SUM(D200:D236)</f>
        <v>618.36999999999978</v>
      </c>
      <c r="E237" s="33">
        <f t="shared" si="40"/>
        <v>44</v>
      </c>
      <c r="F237" s="32">
        <f t="shared" si="40"/>
        <v>799.59000000000015</v>
      </c>
      <c r="G237" s="32">
        <f t="shared" si="40"/>
        <v>1417.9600000000003</v>
      </c>
      <c r="H237" s="62">
        <f t="shared" si="40"/>
        <v>50.5</v>
      </c>
      <c r="I237" s="32">
        <f t="shared" si="40"/>
        <v>848.49749999999995</v>
      </c>
      <c r="J237" s="32">
        <f t="shared" si="40"/>
        <v>563.71250000000009</v>
      </c>
      <c r="K237" s="86">
        <f t="shared" si="40"/>
        <v>32.25</v>
      </c>
      <c r="L237" s="31"/>
      <c r="M237" s="34"/>
      <c r="N237" s="80"/>
      <c r="O237" s="80"/>
      <c r="P237" s="80"/>
      <c r="Q237" s="80"/>
      <c r="R237" s="80"/>
      <c r="S237" s="73"/>
      <c r="T237" s="80"/>
      <c r="U237" s="80"/>
      <c r="V237" s="73"/>
    </row>
    <row r="238" spans="1:22" ht="34.9" customHeight="1">
      <c r="A238" s="19" t="s">
        <v>175</v>
      </c>
      <c r="B238" s="20"/>
      <c r="C238" s="21"/>
      <c r="D238" s="20"/>
      <c r="E238" s="21"/>
      <c r="F238" s="20"/>
      <c r="G238" s="20"/>
      <c r="H238" s="59"/>
      <c r="I238" s="20"/>
      <c r="J238" s="20"/>
      <c r="K238" s="85"/>
      <c r="L238" s="22"/>
      <c r="M238" s="23"/>
      <c r="N238" s="78"/>
      <c r="O238" s="78"/>
      <c r="P238" s="78"/>
      <c r="Q238" s="78"/>
      <c r="R238" s="78"/>
      <c r="S238" s="71"/>
      <c r="T238" s="78"/>
      <c r="U238" s="78"/>
      <c r="V238" s="71"/>
    </row>
    <row r="239" spans="1:22" ht="34.9" customHeight="1">
      <c r="A239" s="24" t="s">
        <v>176</v>
      </c>
      <c r="B239" s="25">
        <v>28.56</v>
      </c>
      <c r="C239" s="26">
        <v>0</v>
      </c>
      <c r="D239" s="25">
        <f>B239*C239</f>
        <v>0</v>
      </c>
      <c r="E239" s="26"/>
      <c r="F239" s="25">
        <f>B239*E239</f>
        <v>0</v>
      </c>
      <c r="G239" s="25">
        <f>D239+F239</f>
        <v>0</v>
      </c>
      <c r="H239" s="60">
        <v>0</v>
      </c>
      <c r="I239" s="25">
        <f>B239*H239</f>
        <v>0</v>
      </c>
      <c r="J239" s="25">
        <f>G239-I239</f>
        <v>0</v>
      </c>
      <c r="K239" s="85">
        <f>C239+E239-H239</f>
        <v>0</v>
      </c>
      <c r="L239" s="27"/>
      <c r="M239" s="28"/>
      <c r="N239" s="79"/>
      <c r="O239" s="79"/>
      <c r="P239" s="79"/>
      <c r="Q239" s="79"/>
      <c r="R239" s="79"/>
      <c r="S239" s="72"/>
      <c r="T239" s="79"/>
      <c r="U239" s="79"/>
      <c r="V239" s="72"/>
    </row>
    <row r="240" spans="1:22" ht="34.9" customHeight="1">
      <c r="A240" s="29" t="s">
        <v>177</v>
      </c>
      <c r="B240" s="8">
        <v>23.15</v>
      </c>
      <c r="C240" s="30">
        <v>1</v>
      </c>
      <c r="D240" s="8">
        <f t="shared" ref="D240:D261" si="41">B240*C240</f>
        <v>23.15</v>
      </c>
      <c r="E240" s="30">
        <v>1</v>
      </c>
      <c r="F240" s="8">
        <f t="shared" ref="F240:F261" si="42">B240*E240</f>
        <v>23.15</v>
      </c>
      <c r="G240" s="8">
        <f t="shared" ref="G240:G261" si="43">D240+F240</f>
        <v>46.3</v>
      </c>
      <c r="H240" s="61">
        <v>0.75</v>
      </c>
      <c r="I240" s="8">
        <f t="shared" ref="I240:I261" si="44">B240*H240</f>
        <v>17.362499999999997</v>
      </c>
      <c r="J240" s="8">
        <f t="shared" ref="J240:J261" si="45">G240-I240</f>
        <v>28.9375</v>
      </c>
      <c r="K240" s="85">
        <f t="shared" ref="K240:K284" si="46">C240+E240-H240</f>
        <v>1.25</v>
      </c>
      <c r="L240" s="22"/>
      <c r="M240" s="23"/>
      <c r="N240" s="78">
        <v>20</v>
      </c>
      <c r="O240" s="78">
        <f t="shared" ref="O240:O365" si="47">B240/N240</f>
        <v>1.1575</v>
      </c>
      <c r="P240" s="78">
        <f t="shared" si="29"/>
        <v>3.8583333333333334</v>
      </c>
      <c r="Q240" s="78">
        <v>4.5</v>
      </c>
      <c r="R240" s="78">
        <f>Q240-O240</f>
        <v>3.3425000000000002</v>
      </c>
      <c r="S240" s="71">
        <f>O240/Q240</f>
        <v>0.25722222222222224</v>
      </c>
      <c r="T240" s="78"/>
      <c r="U240" s="78"/>
      <c r="V240" s="71"/>
    </row>
    <row r="241" spans="1:22" ht="34.9" customHeight="1">
      <c r="A241" s="24" t="s">
        <v>178</v>
      </c>
      <c r="B241" s="25">
        <v>23.15</v>
      </c>
      <c r="C241" s="26">
        <v>0.5</v>
      </c>
      <c r="D241" s="25">
        <f t="shared" si="41"/>
        <v>11.574999999999999</v>
      </c>
      <c r="E241" s="26">
        <v>1</v>
      </c>
      <c r="F241" s="25">
        <f t="shared" si="42"/>
        <v>23.15</v>
      </c>
      <c r="G241" s="25">
        <f t="shared" si="43"/>
        <v>34.724999999999994</v>
      </c>
      <c r="H241" s="60">
        <v>1.5</v>
      </c>
      <c r="I241" s="25">
        <f t="shared" si="44"/>
        <v>34.724999999999994</v>
      </c>
      <c r="J241" s="25">
        <f t="shared" si="45"/>
        <v>0</v>
      </c>
      <c r="K241" s="85">
        <f t="shared" si="46"/>
        <v>0</v>
      </c>
      <c r="L241" s="27"/>
      <c r="M241" s="28"/>
      <c r="N241" s="79">
        <v>20</v>
      </c>
      <c r="O241" s="79">
        <f t="shared" si="47"/>
        <v>1.1575</v>
      </c>
      <c r="P241" s="79">
        <f t="shared" si="29"/>
        <v>3.8583333333333334</v>
      </c>
      <c r="Q241" s="79">
        <v>4.5</v>
      </c>
      <c r="R241" s="79">
        <f t="shared" ref="R241:R261" si="48">Q241-O241</f>
        <v>3.3425000000000002</v>
      </c>
      <c r="S241" s="72">
        <f t="shared" ref="S241:S261" si="49">O241/Q241</f>
        <v>0.25722222222222224</v>
      </c>
      <c r="T241" s="79"/>
      <c r="U241" s="79"/>
      <c r="V241" s="72"/>
    </row>
    <row r="242" spans="1:22" ht="34.9" customHeight="1">
      <c r="A242" s="29" t="s">
        <v>179</v>
      </c>
      <c r="B242" s="8">
        <v>23.05</v>
      </c>
      <c r="C242" s="30">
        <v>0</v>
      </c>
      <c r="D242" s="8">
        <f t="shared" si="41"/>
        <v>0</v>
      </c>
      <c r="E242" s="30"/>
      <c r="F242" s="8">
        <f t="shared" si="42"/>
        <v>0</v>
      </c>
      <c r="G242" s="8">
        <f t="shared" si="43"/>
        <v>0</v>
      </c>
      <c r="H242" s="61">
        <v>0</v>
      </c>
      <c r="I242" s="8">
        <f t="shared" si="44"/>
        <v>0</v>
      </c>
      <c r="J242" s="8">
        <f t="shared" si="45"/>
        <v>0</v>
      </c>
      <c r="K242" s="85">
        <f t="shared" si="46"/>
        <v>0</v>
      </c>
      <c r="L242" s="22"/>
      <c r="M242" s="23"/>
      <c r="N242" s="78">
        <v>20</v>
      </c>
      <c r="O242" s="78">
        <f t="shared" si="47"/>
        <v>1.1525000000000001</v>
      </c>
      <c r="P242" s="78">
        <f t="shared" si="29"/>
        <v>3.8416666666666672</v>
      </c>
      <c r="Q242" s="78">
        <v>4.5</v>
      </c>
      <c r="R242" s="78">
        <f t="shared" si="48"/>
        <v>3.3475000000000001</v>
      </c>
      <c r="S242" s="71">
        <f t="shared" si="49"/>
        <v>0.25611111111111112</v>
      </c>
      <c r="T242" s="78"/>
      <c r="U242" s="78"/>
      <c r="V242" s="71"/>
    </row>
    <row r="243" spans="1:22" ht="34.9" customHeight="1">
      <c r="A243" s="24" t="s">
        <v>180</v>
      </c>
      <c r="B243" s="25">
        <v>23.15</v>
      </c>
      <c r="C243" s="26">
        <v>0.75</v>
      </c>
      <c r="D243" s="25">
        <f t="shared" si="41"/>
        <v>17.362499999999997</v>
      </c>
      <c r="E243" s="26"/>
      <c r="F243" s="25">
        <f>B243*E243</f>
        <v>0</v>
      </c>
      <c r="G243" s="25">
        <f>D243+F243</f>
        <v>17.362499999999997</v>
      </c>
      <c r="H243" s="60">
        <v>0.75</v>
      </c>
      <c r="I243" s="25">
        <f t="shared" si="44"/>
        <v>17.362499999999997</v>
      </c>
      <c r="J243" s="25">
        <f>G243-I243</f>
        <v>0</v>
      </c>
      <c r="K243" s="85">
        <f t="shared" si="46"/>
        <v>0</v>
      </c>
      <c r="L243" s="27"/>
      <c r="M243" s="28"/>
      <c r="N243" s="79">
        <v>20</v>
      </c>
      <c r="O243" s="79">
        <f>B243/N243</f>
        <v>1.1575</v>
      </c>
      <c r="P243" s="79">
        <f t="shared" si="29"/>
        <v>3.8583333333333334</v>
      </c>
      <c r="Q243" s="79">
        <v>5.5</v>
      </c>
      <c r="R243" s="79">
        <f>Q243-O243</f>
        <v>4.3425000000000002</v>
      </c>
      <c r="S243" s="72">
        <f>O243/Q243</f>
        <v>0.21045454545454545</v>
      </c>
      <c r="T243" s="79"/>
      <c r="U243" s="79"/>
      <c r="V243" s="72"/>
    </row>
    <row r="244" spans="1:22" ht="34.9" customHeight="1">
      <c r="A244" s="29" t="s">
        <v>330</v>
      </c>
      <c r="B244" s="8">
        <v>23.15</v>
      </c>
      <c r="C244" s="30">
        <v>1</v>
      </c>
      <c r="D244" s="8">
        <f t="shared" si="41"/>
        <v>23.15</v>
      </c>
      <c r="E244" s="30">
        <v>1</v>
      </c>
      <c r="F244" s="8">
        <f t="shared" si="42"/>
        <v>23.15</v>
      </c>
      <c r="G244" s="8">
        <f t="shared" si="43"/>
        <v>46.3</v>
      </c>
      <c r="H244" s="61">
        <v>1</v>
      </c>
      <c r="I244" s="8">
        <f t="shared" si="44"/>
        <v>23.15</v>
      </c>
      <c r="J244" s="8">
        <f t="shared" si="45"/>
        <v>23.15</v>
      </c>
      <c r="K244" s="85">
        <f t="shared" si="46"/>
        <v>1</v>
      </c>
      <c r="L244" s="22"/>
      <c r="M244" s="23"/>
      <c r="N244" s="78">
        <v>20</v>
      </c>
      <c r="O244" s="78">
        <f t="shared" si="47"/>
        <v>1.1575</v>
      </c>
      <c r="P244" s="78">
        <f t="shared" si="29"/>
        <v>3.8583333333333334</v>
      </c>
      <c r="Q244" s="78">
        <v>4.5</v>
      </c>
      <c r="R244" s="78">
        <f t="shared" si="48"/>
        <v>3.3425000000000002</v>
      </c>
      <c r="S244" s="71">
        <f t="shared" si="49"/>
        <v>0.25722222222222224</v>
      </c>
      <c r="T244" s="78"/>
      <c r="U244" s="78"/>
      <c r="V244" s="71"/>
    </row>
    <row r="245" spans="1:22" ht="34.9" customHeight="1">
      <c r="A245" s="24" t="s">
        <v>331</v>
      </c>
      <c r="B245" s="25">
        <v>23.15</v>
      </c>
      <c r="C245" s="26">
        <v>0.75</v>
      </c>
      <c r="D245" s="25">
        <f t="shared" si="41"/>
        <v>17.362499999999997</v>
      </c>
      <c r="E245" s="26"/>
      <c r="F245" s="25">
        <f t="shared" si="42"/>
        <v>0</v>
      </c>
      <c r="G245" s="25">
        <f t="shared" si="43"/>
        <v>17.362499999999997</v>
      </c>
      <c r="H245" s="60">
        <v>1.5</v>
      </c>
      <c r="I245" s="25">
        <f t="shared" si="44"/>
        <v>34.724999999999994</v>
      </c>
      <c r="J245" s="25">
        <f t="shared" si="45"/>
        <v>-17.362499999999997</v>
      </c>
      <c r="K245" s="85">
        <f t="shared" si="46"/>
        <v>-0.75</v>
      </c>
      <c r="L245" s="27"/>
      <c r="M245" s="28"/>
      <c r="N245" s="79">
        <v>20</v>
      </c>
      <c r="O245" s="79">
        <f t="shared" si="47"/>
        <v>1.1575</v>
      </c>
      <c r="P245" s="79">
        <f t="shared" si="29"/>
        <v>3.8583333333333334</v>
      </c>
      <c r="Q245" s="79">
        <v>4.5</v>
      </c>
      <c r="R245" s="79">
        <f t="shared" si="48"/>
        <v>3.3425000000000002</v>
      </c>
      <c r="S245" s="72">
        <f t="shared" si="49"/>
        <v>0.25722222222222224</v>
      </c>
      <c r="T245" s="79"/>
      <c r="U245" s="79"/>
      <c r="V245" s="72"/>
    </row>
    <row r="246" spans="1:22" ht="34.9" customHeight="1">
      <c r="A246" s="29" t="s">
        <v>181</v>
      </c>
      <c r="B246" s="8">
        <v>32.69</v>
      </c>
      <c r="C246" s="30">
        <v>1.25</v>
      </c>
      <c r="D246" s="8">
        <f>B246*C246</f>
        <v>40.862499999999997</v>
      </c>
      <c r="E246" s="30"/>
      <c r="F246" s="8">
        <f t="shared" si="42"/>
        <v>0</v>
      </c>
      <c r="G246" s="8">
        <f t="shared" si="43"/>
        <v>40.862499999999997</v>
      </c>
      <c r="H246" s="61">
        <v>1.25</v>
      </c>
      <c r="I246" s="8">
        <f t="shared" si="44"/>
        <v>40.862499999999997</v>
      </c>
      <c r="J246" s="8">
        <f>G246-I246</f>
        <v>0</v>
      </c>
      <c r="K246" s="85">
        <f t="shared" si="46"/>
        <v>0</v>
      </c>
      <c r="L246" s="22"/>
      <c r="M246" s="23"/>
      <c r="N246" s="78"/>
      <c r="O246" s="78"/>
      <c r="P246" s="78"/>
      <c r="Q246" s="78"/>
      <c r="R246" s="78"/>
      <c r="S246" s="71"/>
      <c r="T246" s="78"/>
      <c r="U246" s="78"/>
      <c r="V246" s="71"/>
    </row>
    <row r="247" spans="1:22" ht="34.9" customHeight="1">
      <c r="A247" s="24" t="s">
        <v>182</v>
      </c>
      <c r="B247" s="25">
        <v>21.33</v>
      </c>
      <c r="C247" s="26">
        <v>0.5</v>
      </c>
      <c r="D247" s="25">
        <f>B247*C247</f>
        <v>10.664999999999999</v>
      </c>
      <c r="E247" s="26">
        <v>1</v>
      </c>
      <c r="F247" s="25">
        <f t="shared" si="42"/>
        <v>21.33</v>
      </c>
      <c r="G247" s="25">
        <f t="shared" si="43"/>
        <v>31.994999999999997</v>
      </c>
      <c r="H247" s="60">
        <v>0.75</v>
      </c>
      <c r="I247" s="25">
        <f t="shared" si="44"/>
        <v>15.997499999999999</v>
      </c>
      <c r="J247" s="25">
        <f>G247-I247</f>
        <v>15.997499999999999</v>
      </c>
      <c r="K247" s="85">
        <f t="shared" si="46"/>
        <v>0.75</v>
      </c>
      <c r="L247" s="27"/>
      <c r="M247" s="28"/>
      <c r="N247" s="79"/>
      <c r="O247" s="79"/>
      <c r="P247" s="79"/>
      <c r="Q247" s="79"/>
      <c r="R247" s="79"/>
      <c r="S247" s="72"/>
      <c r="T247" s="79"/>
      <c r="U247" s="79"/>
      <c r="V247" s="72"/>
    </row>
    <row r="248" spans="1:22" ht="34.9" customHeight="1">
      <c r="A248" s="29" t="s">
        <v>332</v>
      </c>
      <c r="B248" s="8">
        <v>21.33</v>
      </c>
      <c r="C248" s="30">
        <v>1.25</v>
      </c>
      <c r="D248" s="8">
        <f t="shared" si="41"/>
        <v>26.662499999999998</v>
      </c>
      <c r="E248" s="30">
        <v>2</v>
      </c>
      <c r="F248" s="8">
        <f>B248*E248</f>
        <v>42.66</v>
      </c>
      <c r="G248" s="8">
        <f>D248+F248</f>
        <v>69.322499999999991</v>
      </c>
      <c r="H248" s="61">
        <v>2</v>
      </c>
      <c r="I248" s="8">
        <f>B248*H248</f>
        <v>42.66</v>
      </c>
      <c r="J248" s="8">
        <f>G248-I248</f>
        <v>26.662499999999994</v>
      </c>
      <c r="K248" s="85">
        <f t="shared" si="46"/>
        <v>1.25</v>
      </c>
      <c r="L248" s="22"/>
      <c r="M248" s="23"/>
      <c r="N248" s="78"/>
      <c r="O248" s="78"/>
      <c r="P248" s="78"/>
      <c r="Q248" s="78"/>
      <c r="R248" s="78"/>
      <c r="S248" s="71"/>
      <c r="T248" s="78"/>
      <c r="U248" s="78"/>
      <c r="V248" s="71"/>
    </row>
    <row r="249" spans="1:22" ht="34.9" customHeight="1">
      <c r="A249" s="24" t="s">
        <v>333</v>
      </c>
      <c r="B249" s="25">
        <v>21.33</v>
      </c>
      <c r="C249" s="26">
        <v>0</v>
      </c>
      <c r="D249" s="25">
        <f t="shared" si="41"/>
        <v>0</v>
      </c>
      <c r="E249" s="26">
        <v>3</v>
      </c>
      <c r="F249" s="25">
        <f t="shared" si="42"/>
        <v>63.989999999999995</v>
      </c>
      <c r="G249" s="25">
        <f t="shared" si="43"/>
        <v>63.989999999999995</v>
      </c>
      <c r="H249" s="60">
        <v>2</v>
      </c>
      <c r="I249" s="25">
        <f t="shared" si="44"/>
        <v>42.66</v>
      </c>
      <c r="J249" s="25">
        <f t="shared" si="45"/>
        <v>21.33</v>
      </c>
      <c r="K249" s="85">
        <f t="shared" si="46"/>
        <v>1</v>
      </c>
      <c r="L249" s="27"/>
      <c r="M249" s="28"/>
      <c r="N249" s="79">
        <v>20</v>
      </c>
      <c r="O249" s="79">
        <f t="shared" si="47"/>
        <v>1.0665</v>
      </c>
      <c r="P249" s="79">
        <f t="shared" si="29"/>
        <v>3.5550000000000002</v>
      </c>
      <c r="Q249" s="79">
        <v>4.5</v>
      </c>
      <c r="R249" s="79">
        <f t="shared" si="48"/>
        <v>3.4335</v>
      </c>
      <c r="S249" s="72">
        <f t="shared" si="49"/>
        <v>0.23699999999999999</v>
      </c>
      <c r="T249" s="79"/>
      <c r="U249" s="79"/>
      <c r="V249" s="72"/>
    </row>
    <row r="250" spans="1:22" ht="34.9" customHeight="1">
      <c r="A250" s="29" t="s">
        <v>334</v>
      </c>
      <c r="B250" s="8">
        <v>20.43</v>
      </c>
      <c r="C250" s="30">
        <v>0</v>
      </c>
      <c r="D250" s="8">
        <f t="shared" si="41"/>
        <v>0</v>
      </c>
      <c r="E250" s="30"/>
      <c r="F250" s="8">
        <f t="shared" si="42"/>
        <v>0</v>
      </c>
      <c r="G250" s="8">
        <f t="shared" si="43"/>
        <v>0</v>
      </c>
      <c r="H250" s="61">
        <v>0</v>
      </c>
      <c r="I250" s="8">
        <f t="shared" si="44"/>
        <v>0</v>
      </c>
      <c r="J250" s="8">
        <f t="shared" si="45"/>
        <v>0</v>
      </c>
      <c r="K250" s="85">
        <f t="shared" si="46"/>
        <v>0</v>
      </c>
      <c r="L250" s="22"/>
      <c r="M250" s="23"/>
      <c r="N250" s="78">
        <v>20</v>
      </c>
      <c r="O250" s="78">
        <f t="shared" si="47"/>
        <v>1.0215000000000001</v>
      </c>
      <c r="P250" s="78">
        <f t="shared" si="29"/>
        <v>3.4050000000000002</v>
      </c>
      <c r="Q250" s="78">
        <v>4.5</v>
      </c>
      <c r="R250" s="78">
        <f t="shared" si="48"/>
        <v>3.4784999999999999</v>
      </c>
      <c r="S250" s="71">
        <f t="shared" si="49"/>
        <v>0.22700000000000001</v>
      </c>
      <c r="T250" s="78"/>
      <c r="U250" s="78"/>
      <c r="V250" s="71"/>
    </row>
    <row r="251" spans="1:22" ht="34.9" customHeight="1">
      <c r="A251" s="24" t="s">
        <v>335</v>
      </c>
      <c r="B251" s="25">
        <v>21.33</v>
      </c>
      <c r="C251" s="26">
        <v>1.25</v>
      </c>
      <c r="D251" s="25">
        <f t="shared" si="41"/>
        <v>26.662499999999998</v>
      </c>
      <c r="E251" s="26">
        <v>2</v>
      </c>
      <c r="F251" s="25">
        <f t="shared" si="42"/>
        <v>42.66</v>
      </c>
      <c r="G251" s="25">
        <f t="shared" si="43"/>
        <v>69.322499999999991</v>
      </c>
      <c r="H251" s="60">
        <v>1.5</v>
      </c>
      <c r="I251" s="25">
        <f t="shared" si="44"/>
        <v>31.994999999999997</v>
      </c>
      <c r="J251" s="25">
        <f t="shared" si="45"/>
        <v>37.327499999999993</v>
      </c>
      <c r="K251" s="85">
        <f t="shared" si="46"/>
        <v>1.75</v>
      </c>
      <c r="L251" s="27"/>
      <c r="M251" s="28"/>
      <c r="N251" s="79">
        <v>20</v>
      </c>
      <c r="O251" s="79">
        <f t="shared" si="47"/>
        <v>1.0665</v>
      </c>
      <c r="P251" s="79">
        <f t="shared" si="29"/>
        <v>3.5550000000000002</v>
      </c>
      <c r="Q251" s="79">
        <v>4.5</v>
      </c>
      <c r="R251" s="79">
        <f t="shared" si="48"/>
        <v>3.4335</v>
      </c>
      <c r="S251" s="72">
        <f t="shared" si="49"/>
        <v>0.23699999999999999</v>
      </c>
      <c r="T251" s="79"/>
      <c r="U251" s="79"/>
      <c r="V251" s="72"/>
    </row>
    <row r="252" spans="1:22" ht="34.9" customHeight="1">
      <c r="A252" s="29" t="s">
        <v>183</v>
      </c>
      <c r="B252" s="8">
        <v>21.33</v>
      </c>
      <c r="C252" s="30">
        <v>0</v>
      </c>
      <c r="D252" s="8">
        <f t="shared" si="41"/>
        <v>0</v>
      </c>
      <c r="E252" s="30"/>
      <c r="F252" s="8">
        <f t="shared" si="42"/>
        <v>0</v>
      </c>
      <c r="G252" s="8">
        <f t="shared" si="43"/>
        <v>0</v>
      </c>
      <c r="H252" s="61">
        <v>0</v>
      </c>
      <c r="I252" s="8">
        <f t="shared" si="44"/>
        <v>0</v>
      </c>
      <c r="J252" s="8">
        <f t="shared" si="45"/>
        <v>0</v>
      </c>
      <c r="K252" s="85">
        <f t="shared" si="46"/>
        <v>0</v>
      </c>
      <c r="L252" s="22"/>
      <c r="M252" s="23"/>
      <c r="N252" s="78">
        <v>20</v>
      </c>
      <c r="O252" s="78">
        <f t="shared" si="47"/>
        <v>1.0665</v>
      </c>
      <c r="P252" s="78">
        <f t="shared" si="29"/>
        <v>3.5550000000000002</v>
      </c>
      <c r="Q252" s="78">
        <v>4.5</v>
      </c>
      <c r="R252" s="78">
        <f>Q252-O252</f>
        <v>3.4335</v>
      </c>
      <c r="S252" s="71">
        <f t="shared" si="49"/>
        <v>0.23699999999999999</v>
      </c>
      <c r="T252" s="78"/>
      <c r="U252" s="78"/>
      <c r="V252" s="71"/>
    </row>
    <row r="253" spans="1:22" ht="34.9" customHeight="1">
      <c r="A253" s="24" t="s">
        <v>184</v>
      </c>
      <c r="B253" s="25">
        <v>19.559999999999999</v>
      </c>
      <c r="C253" s="26">
        <v>1.25</v>
      </c>
      <c r="D253" s="25">
        <f t="shared" si="41"/>
        <v>24.45</v>
      </c>
      <c r="E253" s="26">
        <v>1</v>
      </c>
      <c r="F253" s="25">
        <f t="shared" si="42"/>
        <v>19.559999999999999</v>
      </c>
      <c r="G253" s="25">
        <f t="shared" si="43"/>
        <v>44.01</v>
      </c>
      <c r="H253" s="60">
        <v>1</v>
      </c>
      <c r="I253" s="25">
        <f t="shared" si="44"/>
        <v>19.559999999999999</v>
      </c>
      <c r="J253" s="25">
        <f t="shared" si="45"/>
        <v>24.45</v>
      </c>
      <c r="K253" s="85">
        <f t="shared" si="46"/>
        <v>1.25</v>
      </c>
      <c r="L253" s="27"/>
      <c r="M253" s="28"/>
      <c r="N253" s="79"/>
      <c r="O253" s="79"/>
      <c r="P253" s="79"/>
      <c r="Q253" s="79"/>
      <c r="R253" s="79"/>
      <c r="S253" s="72"/>
      <c r="T253" s="79"/>
      <c r="U253" s="79"/>
      <c r="V253" s="72"/>
    </row>
    <row r="254" spans="1:22" ht="34.9" customHeight="1">
      <c r="A254" s="29" t="s">
        <v>185</v>
      </c>
      <c r="B254" s="8">
        <v>33.35</v>
      </c>
      <c r="C254" s="30">
        <v>1.5</v>
      </c>
      <c r="D254" s="8">
        <f t="shared" si="41"/>
        <v>50.025000000000006</v>
      </c>
      <c r="E254" s="30">
        <v>2</v>
      </c>
      <c r="F254" s="8">
        <f t="shared" si="42"/>
        <v>66.7</v>
      </c>
      <c r="G254" s="8">
        <f t="shared" si="43"/>
        <v>116.72500000000001</v>
      </c>
      <c r="H254" s="61">
        <v>1.5</v>
      </c>
      <c r="I254" s="8">
        <f t="shared" si="44"/>
        <v>50.025000000000006</v>
      </c>
      <c r="J254" s="8">
        <f t="shared" si="45"/>
        <v>66.7</v>
      </c>
      <c r="K254" s="85">
        <f t="shared" si="46"/>
        <v>2</v>
      </c>
      <c r="L254" s="22"/>
      <c r="M254" s="23"/>
      <c r="N254" s="78">
        <v>20</v>
      </c>
      <c r="O254" s="78">
        <f t="shared" si="47"/>
        <v>1.6675</v>
      </c>
      <c r="P254" s="78">
        <f t="shared" si="29"/>
        <v>5.5583333333333336</v>
      </c>
      <c r="Q254" s="78">
        <v>6</v>
      </c>
      <c r="R254" s="78">
        <f t="shared" si="48"/>
        <v>4.3324999999999996</v>
      </c>
      <c r="S254" s="71">
        <f t="shared" si="49"/>
        <v>0.27791666666666665</v>
      </c>
      <c r="T254" s="78"/>
      <c r="U254" s="78"/>
      <c r="V254" s="71"/>
    </row>
    <row r="255" spans="1:22" ht="34.9" customHeight="1">
      <c r="A255" s="24" t="s">
        <v>186</v>
      </c>
      <c r="B255" s="25">
        <v>24.95</v>
      </c>
      <c r="C255" s="26">
        <v>0</v>
      </c>
      <c r="D255" s="25">
        <f t="shared" si="41"/>
        <v>0</v>
      </c>
      <c r="E255" s="26">
        <v>2</v>
      </c>
      <c r="F255" s="25">
        <f t="shared" si="42"/>
        <v>49.9</v>
      </c>
      <c r="G255" s="25">
        <f t="shared" si="43"/>
        <v>49.9</v>
      </c>
      <c r="H255" s="60">
        <v>1</v>
      </c>
      <c r="I255" s="25">
        <f t="shared" si="44"/>
        <v>24.95</v>
      </c>
      <c r="J255" s="25">
        <f t="shared" si="45"/>
        <v>24.95</v>
      </c>
      <c r="K255" s="85">
        <f t="shared" si="46"/>
        <v>1</v>
      </c>
      <c r="L255" s="27"/>
      <c r="M255" s="28"/>
      <c r="N255" s="79">
        <v>20</v>
      </c>
      <c r="O255" s="79">
        <f t="shared" si="47"/>
        <v>1.2475000000000001</v>
      </c>
      <c r="P255" s="79">
        <f t="shared" si="29"/>
        <v>4.1583333333333341</v>
      </c>
      <c r="Q255" s="79">
        <v>5.5</v>
      </c>
      <c r="R255" s="79">
        <f t="shared" si="48"/>
        <v>4.2524999999999995</v>
      </c>
      <c r="S255" s="72">
        <f t="shared" si="49"/>
        <v>0.22681818181818184</v>
      </c>
      <c r="T255" s="79"/>
      <c r="U255" s="79"/>
      <c r="V255" s="72"/>
    </row>
    <row r="256" spans="1:22" ht="34.9" customHeight="1">
      <c r="A256" s="29" t="s">
        <v>187</v>
      </c>
      <c r="B256" s="8">
        <v>18.29</v>
      </c>
      <c r="C256" s="30">
        <v>1.75</v>
      </c>
      <c r="D256" s="8">
        <f t="shared" si="41"/>
        <v>32.0075</v>
      </c>
      <c r="E256" s="30">
        <v>0</v>
      </c>
      <c r="F256" s="8">
        <f t="shared" si="42"/>
        <v>0</v>
      </c>
      <c r="G256" s="8">
        <f t="shared" si="43"/>
        <v>32.0075</v>
      </c>
      <c r="H256" s="61">
        <v>1.5</v>
      </c>
      <c r="I256" s="8">
        <f t="shared" si="44"/>
        <v>27.434999999999999</v>
      </c>
      <c r="J256" s="8">
        <f t="shared" si="45"/>
        <v>4.5725000000000016</v>
      </c>
      <c r="K256" s="85">
        <f t="shared" si="46"/>
        <v>0.25</v>
      </c>
      <c r="L256" s="22"/>
      <c r="M256" s="23"/>
      <c r="N256" s="78">
        <v>20</v>
      </c>
      <c r="O256" s="78">
        <f t="shared" si="47"/>
        <v>0.91449999999999998</v>
      </c>
      <c r="P256" s="78">
        <f t="shared" si="29"/>
        <v>3.0483333333333333</v>
      </c>
      <c r="Q256" s="78">
        <v>4.5</v>
      </c>
      <c r="R256" s="78">
        <f t="shared" si="48"/>
        <v>3.5855000000000001</v>
      </c>
      <c r="S256" s="71">
        <f t="shared" si="49"/>
        <v>0.20322222222222222</v>
      </c>
      <c r="T256" s="78"/>
      <c r="U256" s="78"/>
      <c r="V256" s="71"/>
    </row>
    <row r="257" spans="1:22" ht="34.9" customHeight="1">
      <c r="A257" s="24" t="s">
        <v>188</v>
      </c>
      <c r="B257" s="25">
        <v>13.73</v>
      </c>
      <c r="C257" s="26">
        <v>1.25</v>
      </c>
      <c r="D257" s="25">
        <f t="shared" si="41"/>
        <v>17.162500000000001</v>
      </c>
      <c r="E257" s="26">
        <v>1</v>
      </c>
      <c r="F257" s="25">
        <f t="shared" si="42"/>
        <v>13.73</v>
      </c>
      <c r="G257" s="25">
        <f t="shared" si="43"/>
        <v>30.892500000000002</v>
      </c>
      <c r="H257" s="60">
        <v>1</v>
      </c>
      <c r="I257" s="25">
        <f t="shared" si="44"/>
        <v>13.73</v>
      </c>
      <c r="J257" s="25">
        <f t="shared" si="45"/>
        <v>17.162500000000001</v>
      </c>
      <c r="K257" s="85">
        <f t="shared" si="46"/>
        <v>1.25</v>
      </c>
      <c r="L257" s="27"/>
      <c r="M257" s="28"/>
      <c r="N257" s="79">
        <v>20</v>
      </c>
      <c r="O257" s="79">
        <f t="shared" si="47"/>
        <v>0.6865</v>
      </c>
      <c r="P257" s="79">
        <f t="shared" si="29"/>
        <v>2.2883333333333336</v>
      </c>
      <c r="Q257" s="79">
        <v>4</v>
      </c>
      <c r="R257" s="79">
        <f t="shared" si="48"/>
        <v>3.3134999999999999</v>
      </c>
      <c r="S257" s="72">
        <f t="shared" si="49"/>
        <v>0.171625</v>
      </c>
      <c r="T257" s="79"/>
      <c r="U257" s="79"/>
      <c r="V257" s="72"/>
    </row>
    <row r="258" spans="1:22" ht="34.9" customHeight="1">
      <c r="A258" s="29" t="s">
        <v>189</v>
      </c>
      <c r="B258" s="8">
        <v>13.73</v>
      </c>
      <c r="C258" s="30">
        <v>0.25</v>
      </c>
      <c r="D258" s="8">
        <f t="shared" si="41"/>
        <v>3.4325000000000001</v>
      </c>
      <c r="E258" s="30">
        <v>5</v>
      </c>
      <c r="F258" s="8">
        <f t="shared" si="42"/>
        <v>68.650000000000006</v>
      </c>
      <c r="G258" s="8">
        <f t="shared" si="43"/>
        <v>72.08250000000001</v>
      </c>
      <c r="H258" s="61">
        <v>2</v>
      </c>
      <c r="I258" s="8">
        <f t="shared" si="44"/>
        <v>27.46</v>
      </c>
      <c r="J258" s="8">
        <f t="shared" si="45"/>
        <v>44.622500000000009</v>
      </c>
      <c r="K258" s="85">
        <f t="shared" si="46"/>
        <v>3.25</v>
      </c>
      <c r="L258" s="22"/>
      <c r="M258" s="23"/>
      <c r="N258" s="78">
        <v>20</v>
      </c>
      <c r="O258" s="78">
        <f t="shared" si="47"/>
        <v>0.6865</v>
      </c>
      <c r="P258" s="78">
        <f t="shared" si="29"/>
        <v>2.2883333333333336</v>
      </c>
      <c r="Q258" s="78">
        <v>4</v>
      </c>
      <c r="R258" s="78">
        <f>Q258-O258</f>
        <v>3.3134999999999999</v>
      </c>
      <c r="S258" s="71">
        <f t="shared" si="49"/>
        <v>0.171625</v>
      </c>
      <c r="T258" s="78"/>
      <c r="U258" s="78"/>
      <c r="V258" s="71"/>
    </row>
    <row r="259" spans="1:22" ht="34.9" customHeight="1">
      <c r="A259" s="24" t="s">
        <v>190</v>
      </c>
      <c r="B259" s="25">
        <v>13.42</v>
      </c>
      <c r="C259" s="26">
        <v>1.75</v>
      </c>
      <c r="D259" s="25">
        <f t="shared" si="41"/>
        <v>23.484999999999999</v>
      </c>
      <c r="E259" s="26">
        <v>15</v>
      </c>
      <c r="F259" s="25">
        <f t="shared" si="42"/>
        <v>201.3</v>
      </c>
      <c r="G259" s="25">
        <f t="shared" si="43"/>
        <v>224.78500000000003</v>
      </c>
      <c r="H259" s="60">
        <v>2</v>
      </c>
      <c r="I259" s="25">
        <f t="shared" si="44"/>
        <v>26.84</v>
      </c>
      <c r="J259" s="25">
        <f t="shared" si="45"/>
        <v>197.94500000000002</v>
      </c>
      <c r="K259" s="85">
        <f t="shared" si="46"/>
        <v>14.75</v>
      </c>
      <c r="L259" s="27"/>
      <c r="M259" s="28"/>
      <c r="N259" s="79">
        <v>20</v>
      </c>
      <c r="O259" s="79">
        <f t="shared" si="47"/>
        <v>0.67100000000000004</v>
      </c>
      <c r="P259" s="79">
        <f t="shared" si="29"/>
        <v>2.2366666666666668</v>
      </c>
      <c r="Q259" s="79">
        <v>4</v>
      </c>
      <c r="R259" s="79">
        <f t="shared" si="48"/>
        <v>3.3289999999999997</v>
      </c>
      <c r="S259" s="72">
        <f t="shared" si="49"/>
        <v>0.16775000000000001</v>
      </c>
      <c r="T259" s="79"/>
      <c r="U259" s="79"/>
      <c r="V259" s="72"/>
    </row>
    <row r="260" spans="1:22" ht="34.9" customHeight="1">
      <c r="A260" s="29" t="s">
        <v>191</v>
      </c>
      <c r="B260" s="8">
        <v>48.19</v>
      </c>
      <c r="C260" s="30">
        <v>0.5</v>
      </c>
      <c r="D260" s="8">
        <f t="shared" si="41"/>
        <v>24.094999999999999</v>
      </c>
      <c r="E260" s="30"/>
      <c r="F260" s="8">
        <f t="shared" si="42"/>
        <v>0</v>
      </c>
      <c r="G260" s="8">
        <f t="shared" si="43"/>
        <v>24.094999999999999</v>
      </c>
      <c r="H260" s="61">
        <v>0.5</v>
      </c>
      <c r="I260" s="8">
        <f t="shared" si="44"/>
        <v>24.094999999999999</v>
      </c>
      <c r="J260" s="8">
        <f>G260-I260</f>
        <v>0</v>
      </c>
      <c r="K260" s="85">
        <f t="shared" si="46"/>
        <v>0</v>
      </c>
      <c r="L260" s="22"/>
      <c r="M260" s="23"/>
      <c r="N260" s="78"/>
      <c r="O260" s="78"/>
      <c r="P260" s="78"/>
      <c r="Q260" s="78"/>
      <c r="R260" s="78"/>
      <c r="S260" s="71"/>
      <c r="T260" s="78"/>
      <c r="U260" s="78"/>
      <c r="V260" s="71"/>
    </row>
    <row r="261" spans="1:22" ht="34.9" customHeight="1">
      <c r="A261" s="24" t="s">
        <v>336</v>
      </c>
      <c r="B261" s="25">
        <v>23.25</v>
      </c>
      <c r="C261" s="26">
        <v>1</v>
      </c>
      <c r="D261" s="25">
        <f t="shared" si="41"/>
        <v>23.25</v>
      </c>
      <c r="E261" s="26"/>
      <c r="F261" s="25">
        <f t="shared" si="42"/>
        <v>0</v>
      </c>
      <c r="G261" s="25">
        <f t="shared" si="43"/>
        <v>23.25</v>
      </c>
      <c r="H261" s="60">
        <v>0.75</v>
      </c>
      <c r="I261" s="25">
        <f t="shared" si="44"/>
        <v>17.4375</v>
      </c>
      <c r="J261" s="25">
        <f t="shared" si="45"/>
        <v>5.8125</v>
      </c>
      <c r="K261" s="85">
        <f t="shared" si="46"/>
        <v>0.25</v>
      </c>
      <c r="L261" s="27"/>
      <c r="M261" s="28"/>
      <c r="N261" s="79">
        <v>20</v>
      </c>
      <c r="O261" s="79">
        <f t="shared" si="47"/>
        <v>1.1625000000000001</v>
      </c>
      <c r="P261" s="79">
        <f t="shared" si="29"/>
        <v>3.8750000000000004</v>
      </c>
      <c r="Q261" s="79">
        <v>4.5</v>
      </c>
      <c r="R261" s="79">
        <f t="shared" si="48"/>
        <v>3.3374999999999999</v>
      </c>
      <c r="S261" s="72">
        <f t="shared" si="49"/>
        <v>0.25833333333333336</v>
      </c>
      <c r="T261" s="79"/>
      <c r="U261" s="79"/>
      <c r="V261" s="72"/>
    </row>
    <row r="262" spans="1:22" ht="34.9" customHeight="1">
      <c r="A262" s="29" t="s">
        <v>337</v>
      </c>
      <c r="B262" s="8"/>
      <c r="C262" s="30"/>
      <c r="D262" s="8"/>
      <c r="E262" s="30"/>
      <c r="F262" s="8"/>
      <c r="G262" s="8"/>
      <c r="H262" s="61"/>
      <c r="I262" s="8"/>
      <c r="J262" s="8"/>
      <c r="K262" s="85">
        <f>C262+E262-H262</f>
        <v>0</v>
      </c>
      <c r="L262" s="22"/>
      <c r="M262" s="23"/>
      <c r="N262" s="78"/>
      <c r="O262" s="78"/>
      <c r="P262" s="78"/>
      <c r="Q262" s="78"/>
      <c r="R262" s="78"/>
      <c r="S262" s="71"/>
      <c r="T262" s="78"/>
      <c r="U262" s="78"/>
      <c r="V262" s="71"/>
    </row>
    <row r="263" spans="1:22" ht="34.9" customHeight="1">
      <c r="A263" s="24" t="s">
        <v>192</v>
      </c>
      <c r="B263" s="25"/>
      <c r="C263" s="26"/>
      <c r="D263" s="25"/>
      <c r="E263" s="26"/>
      <c r="F263" s="25"/>
      <c r="G263" s="25"/>
      <c r="H263" s="60"/>
      <c r="I263" s="25"/>
      <c r="J263" s="25"/>
      <c r="K263" s="85">
        <f t="shared" si="46"/>
        <v>0</v>
      </c>
      <c r="L263" s="27"/>
      <c r="M263" s="28"/>
      <c r="N263" s="79"/>
      <c r="O263" s="79"/>
      <c r="P263" s="79"/>
      <c r="Q263" s="79"/>
      <c r="R263" s="79"/>
      <c r="S263" s="72"/>
      <c r="T263" s="79"/>
      <c r="U263" s="79"/>
      <c r="V263" s="72"/>
    </row>
    <row r="264" spans="1:22" ht="34.9" customHeight="1">
      <c r="A264" s="29" t="s">
        <v>338</v>
      </c>
      <c r="B264" s="8"/>
      <c r="C264" s="30"/>
      <c r="D264" s="8"/>
      <c r="E264" s="30"/>
      <c r="F264" s="8"/>
      <c r="G264" s="8"/>
      <c r="H264" s="61"/>
      <c r="I264" s="8"/>
      <c r="J264" s="8"/>
      <c r="K264" s="85">
        <f t="shared" si="46"/>
        <v>0</v>
      </c>
      <c r="L264" s="22"/>
      <c r="M264" s="23"/>
      <c r="N264" s="78"/>
      <c r="O264" s="78"/>
      <c r="P264" s="78"/>
      <c r="Q264" s="78"/>
      <c r="R264" s="78"/>
      <c r="S264" s="71"/>
      <c r="T264" s="78"/>
      <c r="U264" s="78"/>
      <c r="V264" s="71"/>
    </row>
    <row r="265" spans="1:22" ht="34.9" customHeight="1">
      <c r="A265" s="24" t="s">
        <v>339</v>
      </c>
      <c r="B265" s="25"/>
      <c r="C265" s="26"/>
      <c r="D265" s="25"/>
      <c r="E265" s="26"/>
      <c r="F265" s="25"/>
      <c r="G265" s="25"/>
      <c r="H265" s="60"/>
      <c r="I265" s="25"/>
      <c r="J265" s="25"/>
      <c r="K265" s="85">
        <f t="shared" si="46"/>
        <v>0</v>
      </c>
      <c r="L265" s="27"/>
      <c r="M265" s="28"/>
      <c r="N265" s="79"/>
      <c r="O265" s="79"/>
      <c r="P265" s="79"/>
      <c r="Q265" s="79"/>
      <c r="R265" s="79"/>
      <c r="S265" s="72"/>
      <c r="T265" s="79"/>
      <c r="U265" s="79"/>
      <c r="V265" s="72"/>
    </row>
    <row r="266" spans="1:22" ht="34.9" customHeight="1">
      <c r="A266" s="29" t="s">
        <v>193</v>
      </c>
      <c r="B266" s="8"/>
      <c r="C266" s="30"/>
      <c r="D266" s="8"/>
      <c r="E266" s="30"/>
      <c r="F266" s="8"/>
      <c r="G266" s="8"/>
      <c r="H266" s="61"/>
      <c r="I266" s="8"/>
      <c r="J266" s="8"/>
      <c r="K266" s="85">
        <f t="shared" si="46"/>
        <v>0</v>
      </c>
      <c r="L266" s="22"/>
      <c r="M266" s="23"/>
      <c r="N266" s="78"/>
      <c r="O266" s="78"/>
      <c r="P266" s="78"/>
      <c r="Q266" s="78"/>
      <c r="R266" s="78"/>
      <c r="S266" s="71"/>
      <c r="T266" s="78"/>
      <c r="U266" s="78"/>
      <c r="V266" s="71"/>
    </row>
    <row r="267" spans="1:22" ht="34.9" customHeight="1">
      <c r="A267" s="24" t="s">
        <v>340</v>
      </c>
      <c r="B267" s="25"/>
      <c r="C267" s="26"/>
      <c r="D267" s="25"/>
      <c r="E267" s="26"/>
      <c r="F267" s="25"/>
      <c r="G267" s="25"/>
      <c r="H267" s="60"/>
      <c r="I267" s="25"/>
      <c r="J267" s="25"/>
      <c r="K267" s="85">
        <f t="shared" si="46"/>
        <v>0</v>
      </c>
      <c r="L267" s="27"/>
      <c r="M267" s="28"/>
      <c r="N267" s="79"/>
      <c r="O267" s="79"/>
      <c r="P267" s="79"/>
      <c r="Q267" s="79"/>
      <c r="R267" s="79"/>
      <c r="S267" s="72"/>
      <c r="T267" s="79"/>
      <c r="U267" s="79"/>
      <c r="V267" s="72"/>
    </row>
    <row r="268" spans="1:22" ht="34.9" customHeight="1">
      <c r="A268" s="29" t="s">
        <v>341</v>
      </c>
      <c r="B268" s="8"/>
      <c r="C268" s="30"/>
      <c r="D268" s="8"/>
      <c r="E268" s="30"/>
      <c r="F268" s="8"/>
      <c r="G268" s="8"/>
      <c r="H268" s="61"/>
      <c r="I268" s="8"/>
      <c r="J268" s="8"/>
      <c r="K268" s="85">
        <f t="shared" si="46"/>
        <v>0</v>
      </c>
      <c r="L268" s="22"/>
      <c r="M268" s="23"/>
      <c r="N268" s="78"/>
      <c r="O268" s="78"/>
      <c r="P268" s="78"/>
      <c r="Q268" s="78"/>
      <c r="R268" s="78"/>
      <c r="S268" s="71"/>
      <c r="T268" s="78"/>
      <c r="U268" s="78"/>
      <c r="V268" s="71"/>
    </row>
    <row r="269" spans="1:22" ht="34.9" customHeight="1">
      <c r="A269" s="24" t="s">
        <v>342</v>
      </c>
      <c r="B269" s="25"/>
      <c r="C269" s="26"/>
      <c r="D269" s="25"/>
      <c r="E269" s="26"/>
      <c r="F269" s="25"/>
      <c r="G269" s="25"/>
      <c r="H269" s="60"/>
      <c r="I269" s="25"/>
      <c r="J269" s="25"/>
      <c r="K269" s="85">
        <f t="shared" si="46"/>
        <v>0</v>
      </c>
      <c r="L269" s="27"/>
      <c r="M269" s="28"/>
      <c r="N269" s="79"/>
      <c r="O269" s="79"/>
      <c r="P269" s="79"/>
      <c r="Q269" s="79"/>
      <c r="R269" s="79"/>
      <c r="S269" s="72"/>
      <c r="T269" s="79"/>
      <c r="U269" s="79"/>
      <c r="V269" s="72"/>
    </row>
    <row r="270" spans="1:22" ht="34.9" customHeight="1">
      <c r="A270" s="29" t="s">
        <v>194</v>
      </c>
      <c r="B270" s="8"/>
      <c r="C270" s="30"/>
      <c r="D270" s="8"/>
      <c r="E270" s="30"/>
      <c r="F270" s="8"/>
      <c r="G270" s="8"/>
      <c r="H270" s="61"/>
      <c r="I270" s="8"/>
      <c r="J270" s="8"/>
      <c r="K270" s="85">
        <f t="shared" si="46"/>
        <v>0</v>
      </c>
      <c r="L270" s="22"/>
      <c r="M270" s="23"/>
      <c r="N270" s="78"/>
      <c r="O270" s="78"/>
      <c r="P270" s="78"/>
      <c r="Q270" s="78"/>
      <c r="R270" s="78"/>
      <c r="S270" s="71"/>
      <c r="T270" s="78"/>
      <c r="U270" s="78"/>
      <c r="V270" s="71"/>
    </row>
    <row r="271" spans="1:22" ht="34.9" customHeight="1">
      <c r="A271" s="24" t="s">
        <v>195</v>
      </c>
      <c r="B271" s="25"/>
      <c r="C271" s="26"/>
      <c r="D271" s="25"/>
      <c r="E271" s="26"/>
      <c r="F271" s="25"/>
      <c r="G271" s="25"/>
      <c r="H271" s="60"/>
      <c r="I271" s="25"/>
      <c r="J271" s="25"/>
      <c r="K271" s="85">
        <f t="shared" si="46"/>
        <v>0</v>
      </c>
      <c r="L271" s="27"/>
      <c r="M271" s="28"/>
      <c r="N271" s="79"/>
      <c r="O271" s="79"/>
      <c r="P271" s="79"/>
      <c r="Q271" s="79"/>
      <c r="R271" s="79"/>
      <c r="S271" s="72"/>
      <c r="T271" s="79"/>
      <c r="U271" s="79"/>
      <c r="V271" s="72"/>
    </row>
    <row r="272" spans="1:22" ht="34.9" customHeight="1">
      <c r="A272" s="29" t="s">
        <v>343</v>
      </c>
      <c r="B272" s="8"/>
      <c r="C272" s="30"/>
      <c r="D272" s="8"/>
      <c r="E272" s="30"/>
      <c r="F272" s="8"/>
      <c r="G272" s="8"/>
      <c r="H272" s="61"/>
      <c r="I272" s="8"/>
      <c r="J272" s="8"/>
      <c r="K272" s="85">
        <f t="shared" si="46"/>
        <v>0</v>
      </c>
      <c r="L272" s="22"/>
      <c r="M272" s="23"/>
      <c r="N272" s="78"/>
      <c r="O272" s="78"/>
      <c r="P272" s="78"/>
      <c r="Q272" s="78"/>
      <c r="R272" s="78"/>
      <c r="S272" s="71"/>
      <c r="T272" s="78"/>
      <c r="U272" s="78"/>
      <c r="V272" s="71"/>
    </row>
    <row r="273" spans="1:22" ht="34.9" customHeight="1">
      <c r="A273" s="24" t="s">
        <v>196</v>
      </c>
      <c r="B273" s="25"/>
      <c r="C273" s="26"/>
      <c r="D273" s="25"/>
      <c r="E273" s="26"/>
      <c r="F273" s="25"/>
      <c r="G273" s="25"/>
      <c r="H273" s="60"/>
      <c r="I273" s="25"/>
      <c r="J273" s="25"/>
      <c r="K273" s="85">
        <f t="shared" si="46"/>
        <v>0</v>
      </c>
      <c r="L273" s="27"/>
      <c r="M273" s="28"/>
      <c r="N273" s="79"/>
      <c r="O273" s="79"/>
      <c r="P273" s="79"/>
      <c r="Q273" s="79"/>
      <c r="R273" s="79"/>
      <c r="S273" s="72"/>
      <c r="T273" s="79"/>
      <c r="U273" s="79"/>
      <c r="V273" s="72"/>
    </row>
    <row r="274" spans="1:22" ht="34.9" customHeight="1">
      <c r="A274" s="29" t="s">
        <v>197</v>
      </c>
      <c r="B274" s="8"/>
      <c r="C274" s="30"/>
      <c r="D274" s="8"/>
      <c r="E274" s="30"/>
      <c r="F274" s="8"/>
      <c r="G274" s="8"/>
      <c r="H274" s="61"/>
      <c r="I274" s="8"/>
      <c r="J274" s="8"/>
      <c r="K274" s="85">
        <f t="shared" si="46"/>
        <v>0</v>
      </c>
      <c r="L274" s="22"/>
      <c r="M274" s="23"/>
      <c r="N274" s="78"/>
      <c r="O274" s="78"/>
      <c r="P274" s="78"/>
      <c r="Q274" s="78"/>
      <c r="R274" s="78"/>
      <c r="S274" s="71"/>
      <c r="T274" s="78"/>
      <c r="U274" s="78"/>
      <c r="V274" s="71"/>
    </row>
    <row r="275" spans="1:22" ht="34.9" customHeight="1">
      <c r="A275" s="24" t="s">
        <v>382</v>
      </c>
      <c r="B275" s="25"/>
      <c r="C275" s="26"/>
      <c r="D275" s="25"/>
      <c r="E275" s="26"/>
      <c r="F275" s="25"/>
      <c r="G275" s="25"/>
      <c r="H275" s="60"/>
      <c r="I275" s="25"/>
      <c r="J275" s="25"/>
      <c r="K275" s="85">
        <f t="shared" si="46"/>
        <v>0</v>
      </c>
      <c r="L275" s="27"/>
      <c r="M275" s="28"/>
      <c r="N275" s="79"/>
      <c r="O275" s="79"/>
      <c r="P275" s="79"/>
      <c r="Q275" s="79"/>
      <c r="R275" s="79"/>
      <c r="S275" s="72"/>
      <c r="T275" s="79"/>
      <c r="U275" s="79"/>
      <c r="V275" s="72"/>
    </row>
    <row r="276" spans="1:22" ht="34.9" customHeight="1">
      <c r="A276" s="29" t="s">
        <v>383</v>
      </c>
      <c r="B276" s="8"/>
      <c r="C276" s="30"/>
      <c r="D276" s="8"/>
      <c r="E276" s="30"/>
      <c r="F276" s="8"/>
      <c r="G276" s="8"/>
      <c r="H276" s="61"/>
      <c r="I276" s="8"/>
      <c r="J276" s="8"/>
      <c r="K276" s="85">
        <f t="shared" si="46"/>
        <v>0</v>
      </c>
      <c r="L276" s="22"/>
      <c r="M276" s="23"/>
      <c r="N276" s="78"/>
      <c r="O276" s="78"/>
      <c r="P276" s="78"/>
      <c r="Q276" s="78"/>
      <c r="R276" s="78"/>
      <c r="S276" s="71"/>
      <c r="T276" s="78"/>
      <c r="U276" s="78"/>
      <c r="V276" s="71"/>
    </row>
    <row r="277" spans="1:22" ht="34.9" customHeight="1">
      <c r="A277" s="24" t="s">
        <v>384</v>
      </c>
      <c r="B277" s="25"/>
      <c r="C277" s="26"/>
      <c r="D277" s="25"/>
      <c r="E277" s="26"/>
      <c r="F277" s="25"/>
      <c r="G277" s="25"/>
      <c r="H277" s="60"/>
      <c r="I277" s="25"/>
      <c r="J277" s="25"/>
      <c r="K277" s="85">
        <f t="shared" si="46"/>
        <v>0</v>
      </c>
      <c r="L277" s="27"/>
      <c r="M277" s="28"/>
      <c r="N277" s="79"/>
      <c r="O277" s="79"/>
      <c r="P277" s="79"/>
      <c r="Q277" s="79"/>
      <c r="R277" s="79"/>
      <c r="S277" s="72"/>
      <c r="T277" s="79"/>
      <c r="U277" s="79"/>
      <c r="V277" s="72"/>
    </row>
    <row r="278" spans="1:22" ht="34.9" customHeight="1">
      <c r="A278" s="29" t="s">
        <v>385</v>
      </c>
      <c r="B278" s="8"/>
      <c r="C278" s="30"/>
      <c r="D278" s="8"/>
      <c r="E278" s="30"/>
      <c r="F278" s="8"/>
      <c r="G278" s="8"/>
      <c r="H278" s="61"/>
      <c r="I278" s="8"/>
      <c r="J278" s="8"/>
      <c r="K278" s="85">
        <f t="shared" si="46"/>
        <v>0</v>
      </c>
      <c r="L278" s="22"/>
      <c r="M278" s="23"/>
      <c r="N278" s="78"/>
      <c r="O278" s="78"/>
      <c r="P278" s="78"/>
      <c r="Q278" s="78"/>
      <c r="R278" s="78"/>
      <c r="S278" s="71"/>
      <c r="T278" s="78"/>
      <c r="U278" s="78"/>
      <c r="V278" s="71"/>
    </row>
    <row r="279" spans="1:22" ht="34.9" customHeight="1">
      <c r="A279" s="24" t="s">
        <v>386</v>
      </c>
      <c r="B279" s="25"/>
      <c r="C279" s="26"/>
      <c r="D279" s="25"/>
      <c r="E279" s="26"/>
      <c r="F279" s="25"/>
      <c r="G279" s="25"/>
      <c r="H279" s="60"/>
      <c r="I279" s="25"/>
      <c r="J279" s="25"/>
      <c r="K279" s="85">
        <f t="shared" si="46"/>
        <v>0</v>
      </c>
      <c r="L279" s="27"/>
      <c r="M279" s="28"/>
      <c r="N279" s="79"/>
      <c r="O279" s="79"/>
      <c r="P279" s="79"/>
      <c r="Q279" s="79"/>
      <c r="R279" s="79"/>
      <c r="S279" s="72"/>
      <c r="T279" s="79"/>
      <c r="U279" s="79"/>
      <c r="V279" s="72"/>
    </row>
    <row r="280" spans="1:22" ht="34.9" customHeight="1">
      <c r="A280" s="29" t="s">
        <v>387</v>
      </c>
      <c r="B280" s="8"/>
      <c r="C280" s="30"/>
      <c r="D280" s="8"/>
      <c r="E280" s="30"/>
      <c r="F280" s="8"/>
      <c r="G280" s="8"/>
      <c r="H280" s="61"/>
      <c r="I280" s="8"/>
      <c r="J280" s="8"/>
      <c r="K280" s="85">
        <f t="shared" si="46"/>
        <v>0</v>
      </c>
      <c r="L280" s="22"/>
      <c r="M280" s="23"/>
      <c r="N280" s="78"/>
      <c r="O280" s="78"/>
      <c r="P280" s="78"/>
      <c r="Q280" s="78"/>
      <c r="R280" s="78"/>
      <c r="S280" s="71"/>
      <c r="T280" s="78"/>
      <c r="U280" s="78"/>
      <c r="V280" s="71"/>
    </row>
    <row r="281" spans="1:22" ht="34.9" customHeight="1">
      <c r="A281" s="24" t="s">
        <v>388</v>
      </c>
      <c r="B281" s="25"/>
      <c r="C281" s="26"/>
      <c r="D281" s="25"/>
      <c r="E281" s="26"/>
      <c r="F281" s="25"/>
      <c r="G281" s="25"/>
      <c r="H281" s="60"/>
      <c r="I281" s="25"/>
      <c r="J281" s="25"/>
      <c r="K281" s="85">
        <f t="shared" si="46"/>
        <v>0</v>
      </c>
      <c r="L281" s="27"/>
      <c r="M281" s="28"/>
      <c r="N281" s="79"/>
      <c r="O281" s="79"/>
      <c r="P281" s="79"/>
      <c r="Q281" s="79"/>
      <c r="R281" s="79"/>
      <c r="S281" s="72"/>
      <c r="T281" s="79"/>
      <c r="U281" s="79"/>
      <c r="V281" s="72"/>
    </row>
    <row r="282" spans="1:22" ht="34.9" customHeight="1">
      <c r="A282" s="29" t="s">
        <v>389</v>
      </c>
      <c r="B282" s="8"/>
      <c r="C282" s="30"/>
      <c r="D282" s="8"/>
      <c r="E282" s="30"/>
      <c r="F282" s="8"/>
      <c r="G282" s="8"/>
      <c r="H282" s="61"/>
      <c r="I282" s="8"/>
      <c r="J282" s="8"/>
      <c r="K282" s="85">
        <f t="shared" si="46"/>
        <v>0</v>
      </c>
      <c r="L282" s="22"/>
      <c r="M282" s="23"/>
      <c r="N282" s="78"/>
      <c r="O282" s="78"/>
      <c r="P282" s="78"/>
      <c r="Q282" s="78"/>
      <c r="R282" s="78"/>
      <c r="S282" s="71"/>
      <c r="T282" s="78"/>
      <c r="U282" s="78"/>
      <c r="V282" s="71"/>
    </row>
    <row r="283" spans="1:22" ht="34.9" customHeight="1">
      <c r="A283" s="24" t="s">
        <v>390</v>
      </c>
      <c r="B283" s="25"/>
      <c r="C283" s="26"/>
      <c r="D283" s="25"/>
      <c r="E283" s="26"/>
      <c r="F283" s="25"/>
      <c r="G283" s="25"/>
      <c r="H283" s="60"/>
      <c r="I283" s="25"/>
      <c r="J283" s="25"/>
      <c r="K283" s="85">
        <f t="shared" si="46"/>
        <v>0</v>
      </c>
      <c r="L283" s="27"/>
      <c r="M283" s="28"/>
      <c r="N283" s="79"/>
      <c r="O283" s="79"/>
      <c r="P283" s="79"/>
      <c r="Q283" s="79"/>
      <c r="R283" s="79"/>
      <c r="S283" s="72"/>
      <c r="T283" s="79"/>
      <c r="U283" s="79"/>
      <c r="V283" s="72"/>
    </row>
    <row r="284" spans="1:22" ht="34.9" customHeight="1">
      <c r="A284" s="29" t="s">
        <v>391</v>
      </c>
      <c r="B284" s="8"/>
      <c r="C284" s="30"/>
      <c r="D284" s="8"/>
      <c r="E284" s="30"/>
      <c r="F284" s="8"/>
      <c r="G284" s="8"/>
      <c r="H284" s="61"/>
      <c r="I284" s="8"/>
      <c r="J284" s="8"/>
      <c r="K284" s="85">
        <f t="shared" si="46"/>
        <v>0</v>
      </c>
      <c r="L284" s="22"/>
      <c r="M284" s="23"/>
      <c r="N284" s="78"/>
      <c r="O284" s="78"/>
      <c r="P284" s="78"/>
      <c r="Q284" s="78"/>
      <c r="R284" s="78"/>
      <c r="S284" s="71"/>
      <c r="T284" s="78"/>
      <c r="U284" s="78"/>
      <c r="V284" s="71"/>
    </row>
    <row r="285" spans="1:22" s="35" customFormat="1" ht="34.9" customHeight="1" thickBot="1">
      <c r="A285" s="31" t="s">
        <v>100</v>
      </c>
      <c r="B285" s="32"/>
      <c r="C285" s="88"/>
      <c r="D285" s="32">
        <f t="shared" ref="D285:K285" si="50">SUM(C239:C284)</f>
        <v>17.5</v>
      </c>
      <c r="E285" s="33">
        <f t="shared" si="50"/>
        <v>395.36</v>
      </c>
      <c r="F285" s="32">
        <f t="shared" si="50"/>
        <v>37</v>
      </c>
      <c r="G285" s="32">
        <f t="shared" si="50"/>
        <v>659.93000000000006</v>
      </c>
      <c r="H285" s="62">
        <f t="shared" si="50"/>
        <v>1055.2900000000002</v>
      </c>
      <c r="I285" s="32">
        <f t="shared" si="50"/>
        <v>24.25</v>
      </c>
      <c r="J285" s="32">
        <f t="shared" si="50"/>
        <v>533.03250000000003</v>
      </c>
      <c r="K285" s="86">
        <f t="shared" si="50"/>
        <v>522.25750000000005</v>
      </c>
      <c r="L285" s="31"/>
      <c r="M285" s="34"/>
      <c r="N285" s="80"/>
      <c r="O285" s="80"/>
      <c r="P285" s="80"/>
      <c r="Q285" s="80"/>
      <c r="R285" s="80"/>
      <c r="S285" s="73"/>
      <c r="T285" s="80"/>
      <c r="U285" s="80"/>
      <c r="V285" s="73"/>
    </row>
    <row r="286" spans="1:22" ht="34.9" customHeight="1">
      <c r="A286" s="19" t="s">
        <v>198</v>
      </c>
      <c r="B286" s="20"/>
      <c r="C286" s="21"/>
      <c r="D286" s="20"/>
      <c r="E286" s="21"/>
      <c r="F286" s="20"/>
      <c r="G286" s="20"/>
      <c r="H286" s="59"/>
      <c r="I286" s="20"/>
      <c r="J286" s="20"/>
      <c r="K286" s="85"/>
      <c r="L286" s="22"/>
      <c r="M286" s="23"/>
      <c r="N286" s="78"/>
      <c r="O286" s="78"/>
      <c r="P286" s="78"/>
      <c r="Q286" s="78"/>
      <c r="R286" s="78"/>
      <c r="S286" s="71"/>
      <c r="T286" s="78"/>
      <c r="U286" s="78"/>
      <c r="V286" s="71"/>
    </row>
    <row r="287" spans="1:22" ht="34.9" customHeight="1">
      <c r="A287" s="24" t="s">
        <v>344</v>
      </c>
      <c r="B287" s="25">
        <v>24.87</v>
      </c>
      <c r="C287" s="26">
        <v>0.5</v>
      </c>
      <c r="D287" s="25">
        <f>B287*C287</f>
        <v>12.435</v>
      </c>
      <c r="E287" s="26"/>
      <c r="F287" s="25">
        <f>B287*E287</f>
        <v>0</v>
      </c>
      <c r="G287" s="25">
        <f>D287+F287</f>
        <v>12.435</v>
      </c>
      <c r="H287" s="60">
        <v>0.5</v>
      </c>
      <c r="I287" s="25">
        <f>B287*H287</f>
        <v>12.435</v>
      </c>
      <c r="J287" s="25">
        <f>G287-I287</f>
        <v>0</v>
      </c>
      <c r="K287" s="85">
        <f>C287+E287-H287</f>
        <v>0</v>
      </c>
      <c r="L287" s="27"/>
      <c r="M287" s="28"/>
      <c r="N287" s="79"/>
      <c r="O287" s="79"/>
      <c r="P287" s="79"/>
      <c r="Q287" s="79"/>
      <c r="R287" s="79"/>
      <c r="S287" s="72"/>
      <c r="T287" s="79"/>
      <c r="U287" s="79"/>
      <c r="V287" s="72"/>
    </row>
    <row r="288" spans="1:22" ht="34.9" customHeight="1">
      <c r="A288" s="29" t="s">
        <v>345</v>
      </c>
      <c r="B288" s="8">
        <v>15.62</v>
      </c>
      <c r="C288" s="30">
        <v>0.5</v>
      </c>
      <c r="D288" s="8">
        <f>B288*C288</f>
        <v>7.81</v>
      </c>
      <c r="E288" s="30"/>
      <c r="F288" s="8">
        <f>B288*E288</f>
        <v>0</v>
      </c>
      <c r="G288" s="8">
        <f>D288+F288</f>
        <v>7.81</v>
      </c>
      <c r="H288" s="61">
        <v>0.5</v>
      </c>
      <c r="I288" s="8">
        <f>B288*H288</f>
        <v>7.81</v>
      </c>
      <c r="J288" s="8">
        <f>G288-I288</f>
        <v>0</v>
      </c>
      <c r="K288" s="85">
        <f t="shared" ref="K288:K327" si="51">C288+E288-H288</f>
        <v>0</v>
      </c>
      <c r="L288" s="22"/>
      <c r="M288" s="23"/>
      <c r="N288" s="78"/>
      <c r="O288" s="78"/>
      <c r="P288" s="78"/>
      <c r="Q288" s="78"/>
      <c r="R288" s="78"/>
      <c r="S288" s="71"/>
      <c r="T288" s="78"/>
      <c r="U288" s="78"/>
      <c r="V288" s="71"/>
    </row>
    <row r="289" spans="1:22" ht="34.9" customHeight="1">
      <c r="A289" s="24" t="s">
        <v>346</v>
      </c>
      <c r="B289" s="25">
        <v>19.649999999999999</v>
      </c>
      <c r="C289" s="26">
        <v>0</v>
      </c>
      <c r="D289" s="25">
        <f t="shared" ref="D289:D307" si="52">B289*C289</f>
        <v>0</v>
      </c>
      <c r="E289" s="26"/>
      <c r="F289" s="25">
        <f t="shared" ref="F289:F307" si="53">B289*E289</f>
        <v>0</v>
      </c>
      <c r="G289" s="25">
        <f t="shared" ref="G289:G307" si="54">D289+F289</f>
        <v>0</v>
      </c>
      <c r="H289" s="60">
        <v>0</v>
      </c>
      <c r="I289" s="25">
        <f t="shared" ref="I289:I307" si="55">B289*H289</f>
        <v>0</v>
      </c>
      <c r="J289" s="25">
        <f t="shared" ref="J289:J307" si="56">G289-I289</f>
        <v>0</v>
      </c>
      <c r="K289" s="85">
        <f t="shared" si="51"/>
        <v>0</v>
      </c>
      <c r="L289" s="27"/>
      <c r="M289" s="28"/>
      <c r="N289" s="79">
        <v>20</v>
      </c>
      <c r="O289" s="79">
        <f t="shared" si="47"/>
        <v>0.98249999999999993</v>
      </c>
      <c r="P289" s="79">
        <f t="shared" ref="P289:P369" si="57">O289/0.3</f>
        <v>3.2749999999999999</v>
      </c>
      <c r="Q289" s="79">
        <v>5</v>
      </c>
      <c r="R289" s="79">
        <f t="shared" ref="R289:R307" si="58">Q289-O289</f>
        <v>4.0175000000000001</v>
      </c>
      <c r="S289" s="72">
        <f t="shared" ref="S289:S307" si="59">O289/Q289</f>
        <v>0.19649999999999998</v>
      </c>
      <c r="T289" s="79"/>
      <c r="U289" s="79"/>
      <c r="V289" s="72"/>
    </row>
    <row r="290" spans="1:22" ht="34.9" customHeight="1">
      <c r="A290" s="29" t="s">
        <v>199</v>
      </c>
      <c r="B290" s="8">
        <v>34.92</v>
      </c>
      <c r="C290" s="30">
        <v>0.5</v>
      </c>
      <c r="D290" s="8">
        <f>B290*C290</f>
        <v>17.46</v>
      </c>
      <c r="E290" s="30"/>
      <c r="F290" s="8">
        <f>B290*E290</f>
        <v>0</v>
      </c>
      <c r="G290" s="8">
        <f>D290+F290</f>
        <v>17.46</v>
      </c>
      <c r="H290" s="61">
        <v>0.25</v>
      </c>
      <c r="I290" s="8">
        <f>B290*H290</f>
        <v>8.73</v>
      </c>
      <c r="J290" s="8">
        <f>G290-I290</f>
        <v>8.73</v>
      </c>
      <c r="K290" s="85">
        <f t="shared" si="51"/>
        <v>0.25</v>
      </c>
      <c r="L290" s="22"/>
      <c r="M290" s="23"/>
      <c r="N290" s="78"/>
      <c r="O290" s="78"/>
      <c r="P290" s="78"/>
      <c r="Q290" s="78"/>
      <c r="R290" s="78"/>
      <c r="S290" s="71"/>
      <c r="T290" s="78"/>
      <c r="U290" s="78"/>
      <c r="V290" s="71"/>
    </row>
    <row r="291" spans="1:22" ht="34.9" customHeight="1">
      <c r="A291" s="24" t="s">
        <v>200</v>
      </c>
      <c r="B291" s="25">
        <v>28.35</v>
      </c>
      <c r="C291" s="26">
        <v>0.75</v>
      </c>
      <c r="D291" s="25">
        <f t="shared" si="52"/>
        <v>21.262500000000003</v>
      </c>
      <c r="E291" s="26">
        <v>1</v>
      </c>
      <c r="F291" s="25">
        <f t="shared" si="53"/>
        <v>28.35</v>
      </c>
      <c r="G291" s="25">
        <f t="shared" si="54"/>
        <v>49.612500000000004</v>
      </c>
      <c r="H291" s="60">
        <v>2</v>
      </c>
      <c r="I291" s="25">
        <f t="shared" si="55"/>
        <v>56.7</v>
      </c>
      <c r="J291" s="25">
        <f t="shared" si="56"/>
        <v>-7.0874999999999986</v>
      </c>
      <c r="K291" s="85">
        <f t="shared" si="51"/>
        <v>-0.25</v>
      </c>
      <c r="L291" s="27"/>
      <c r="M291" s="28"/>
      <c r="N291" s="79">
        <v>20</v>
      </c>
      <c r="O291" s="79">
        <f t="shared" si="47"/>
        <v>1.4175</v>
      </c>
      <c r="P291" s="79">
        <f t="shared" si="57"/>
        <v>4.7250000000000005</v>
      </c>
      <c r="Q291" s="79">
        <v>5.5</v>
      </c>
      <c r="R291" s="79">
        <f t="shared" si="58"/>
        <v>4.0824999999999996</v>
      </c>
      <c r="S291" s="72">
        <f t="shared" si="59"/>
        <v>0.25772727272727275</v>
      </c>
      <c r="T291" s="79"/>
      <c r="U291" s="79"/>
      <c r="V291" s="72"/>
    </row>
    <row r="292" spans="1:22" ht="34.9" customHeight="1">
      <c r="A292" s="29" t="s">
        <v>201</v>
      </c>
      <c r="B292" s="8">
        <v>25.98</v>
      </c>
      <c r="C292" s="30">
        <v>0.25</v>
      </c>
      <c r="D292" s="8">
        <f t="shared" si="52"/>
        <v>6.4950000000000001</v>
      </c>
      <c r="E292" s="30">
        <v>1</v>
      </c>
      <c r="F292" s="8">
        <f t="shared" si="53"/>
        <v>25.98</v>
      </c>
      <c r="G292" s="8">
        <f t="shared" si="54"/>
        <v>32.475000000000001</v>
      </c>
      <c r="H292" s="61">
        <v>1</v>
      </c>
      <c r="I292" s="8">
        <f t="shared" si="55"/>
        <v>25.98</v>
      </c>
      <c r="J292" s="8">
        <f t="shared" si="56"/>
        <v>6.495000000000001</v>
      </c>
      <c r="K292" s="85">
        <f t="shared" si="51"/>
        <v>0.25</v>
      </c>
      <c r="L292" s="22"/>
      <c r="M292" s="23"/>
      <c r="N292" s="78">
        <v>20</v>
      </c>
      <c r="O292" s="78">
        <f t="shared" si="47"/>
        <v>1.2989999999999999</v>
      </c>
      <c r="P292" s="78">
        <f t="shared" si="57"/>
        <v>4.33</v>
      </c>
      <c r="Q292" s="78">
        <v>5.5</v>
      </c>
      <c r="R292" s="78">
        <f t="shared" si="58"/>
        <v>4.2010000000000005</v>
      </c>
      <c r="S292" s="71">
        <f t="shared" si="59"/>
        <v>0.23618181818181816</v>
      </c>
      <c r="T292" s="78"/>
      <c r="U292" s="78"/>
      <c r="V292" s="71"/>
    </row>
    <row r="293" spans="1:22" ht="34.9" customHeight="1">
      <c r="A293" s="24" t="s">
        <v>347</v>
      </c>
      <c r="B293" s="25">
        <v>37.35</v>
      </c>
      <c r="C293" s="26">
        <v>1</v>
      </c>
      <c r="D293" s="25">
        <f t="shared" si="52"/>
        <v>37.35</v>
      </c>
      <c r="E293" s="26"/>
      <c r="F293" s="25">
        <f t="shared" si="53"/>
        <v>0</v>
      </c>
      <c r="G293" s="25">
        <f t="shared" si="54"/>
        <v>37.35</v>
      </c>
      <c r="H293" s="60">
        <v>0.75</v>
      </c>
      <c r="I293" s="25">
        <f t="shared" si="55"/>
        <v>28.012500000000003</v>
      </c>
      <c r="J293" s="25">
        <f t="shared" si="56"/>
        <v>9.3374999999999986</v>
      </c>
      <c r="K293" s="85">
        <f t="shared" si="51"/>
        <v>0.25</v>
      </c>
      <c r="L293" s="27"/>
      <c r="M293" s="28"/>
      <c r="N293" s="79">
        <v>20</v>
      </c>
      <c r="O293" s="79">
        <f t="shared" si="47"/>
        <v>1.8675000000000002</v>
      </c>
      <c r="P293" s="79">
        <f t="shared" si="57"/>
        <v>6.2250000000000005</v>
      </c>
      <c r="Q293" s="79">
        <v>6.5</v>
      </c>
      <c r="R293" s="79">
        <f t="shared" si="58"/>
        <v>4.6325000000000003</v>
      </c>
      <c r="S293" s="72">
        <f t="shared" si="59"/>
        <v>0.28730769230769232</v>
      </c>
      <c r="T293" s="79"/>
      <c r="U293" s="79"/>
      <c r="V293" s="72"/>
    </row>
    <row r="294" spans="1:22" ht="34.9" customHeight="1">
      <c r="A294" s="29" t="s">
        <v>202</v>
      </c>
      <c r="B294" s="8">
        <v>28.3</v>
      </c>
      <c r="C294" s="30">
        <v>0.75</v>
      </c>
      <c r="D294" s="8">
        <f t="shared" si="52"/>
        <v>21.225000000000001</v>
      </c>
      <c r="E294" s="30"/>
      <c r="F294" s="8">
        <f t="shared" si="53"/>
        <v>0</v>
      </c>
      <c r="G294" s="8">
        <f t="shared" si="54"/>
        <v>21.225000000000001</v>
      </c>
      <c r="H294" s="61">
        <v>0</v>
      </c>
      <c r="I294" s="8">
        <f t="shared" si="55"/>
        <v>0</v>
      </c>
      <c r="J294" s="8">
        <f t="shared" si="56"/>
        <v>21.225000000000001</v>
      </c>
      <c r="K294" s="85">
        <f t="shared" si="51"/>
        <v>0.75</v>
      </c>
      <c r="L294" s="22"/>
      <c r="M294" s="23"/>
      <c r="N294" s="78">
        <v>20</v>
      </c>
      <c r="O294" s="78">
        <f t="shared" si="47"/>
        <v>1.415</v>
      </c>
      <c r="P294" s="78">
        <f t="shared" si="57"/>
        <v>4.7166666666666668</v>
      </c>
      <c r="Q294" s="78">
        <v>6</v>
      </c>
      <c r="R294" s="78">
        <f t="shared" si="58"/>
        <v>4.585</v>
      </c>
      <c r="S294" s="71">
        <f t="shared" si="59"/>
        <v>0.23583333333333334</v>
      </c>
      <c r="T294" s="78"/>
      <c r="U294" s="78"/>
      <c r="V294" s="71"/>
    </row>
    <row r="295" spans="1:22" ht="34.9" customHeight="1">
      <c r="A295" s="24" t="s">
        <v>348</v>
      </c>
      <c r="B295" s="25">
        <v>24.39</v>
      </c>
      <c r="C295" s="26">
        <v>1.25</v>
      </c>
      <c r="D295" s="25">
        <f t="shared" si="52"/>
        <v>30.487500000000001</v>
      </c>
      <c r="E295" s="26"/>
      <c r="F295" s="25">
        <f t="shared" si="53"/>
        <v>0</v>
      </c>
      <c r="G295" s="25">
        <f t="shared" si="54"/>
        <v>30.487500000000001</v>
      </c>
      <c r="H295" s="60">
        <v>1</v>
      </c>
      <c r="I295" s="25">
        <f t="shared" si="55"/>
        <v>24.39</v>
      </c>
      <c r="J295" s="25">
        <f t="shared" si="56"/>
        <v>6.0975000000000001</v>
      </c>
      <c r="K295" s="85">
        <f t="shared" si="51"/>
        <v>0.25</v>
      </c>
      <c r="L295" s="27"/>
      <c r="M295" s="28"/>
      <c r="N295" s="79"/>
      <c r="O295" s="79"/>
      <c r="P295" s="79"/>
      <c r="Q295" s="79"/>
      <c r="R295" s="79"/>
      <c r="S295" s="72"/>
      <c r="T295" s="79"/>
      <c r="U295" s="79"/>
      <c r="V295" s="72"/>
    </row>
    <row r="296" spans="1:22" ht="34.9" customHeight="1">
      <c r="A296" s="29" t="s">
        <v>203</v>
      </c>
      <c r="B296" s="8">
        <v>29.19</v>
      </c>
      <c r="C296" s="30">
        <v>1.25</v>
      </c>
      <c r="D296" s="8">
        <f t="shared" si="52"/>
        <v>36.487500000000004</v>
      </c>
      <c r="E296" s="30">
        <v>2</v>
      </c>
      <c r="F296" s="8">
        <f t="shared" si="53"/>
        <v>58.38</v>
      </c>
      <c r="G296" s="8">
        <f t="shared" si="54"/>
        <v>94.867500000000007</v>
      </c>
      <c r="H296" s="61">
        <v>2.25</v>
      </c>
      <c r="I296" s="8">
        <f t="shared" si="55"/>
        <v>65.677500000000009</v>
      </c>
      <c r="J296" s="8">
        <f t="shared" si="56"/>
        <v>29.189999999999998</v>
      </c>
      <c r="K296" s="85">
        <f t="shared" si="51"/>
        <v>1</v>
      </c>
      <c r="L296" s="22"/>
      <c r="M296" s="23"/>
      <c r="N296" s="78">
        <v>20</v>
      </c>
      <c r="O296" s="78">
        <f t="shared" si="47"/>
        <v>1.4595</v>
      </c>
      <c r="P296" s="78">
        <f t="shared" si="57"/>
        <v>4.8650000000000002</v>
      </c>
      <c r="Q296" s="78">
        <v>5.5</v>
      </c>
      <c r="R296" s="78">
        <f t="shared" si="58"/>
        <v>4.0404999999999998</v>
      </c>
      <c r="S296" s="71">
        <f t="shared" si="59"/>
        <v>0.26536363636363636</v>
      </c>
      <c r="T296" s="78"/>
      <c r="U296" s="78"/>
      <c r="V296" s="71"/>
    </row>
    <row r="297" spans="1:22" ht="34.9" customHeight="1">
      <c r="A297" s="24" t="s">
        <v>349</v>
      </c>
      <c r="B297" s="25">
        <v>26.25</v>
      </c>
      <c r="C297" s="26">
        <v>0</v>
      </c>
      <c r="D297" s="25">
        <f t="shared" si="52"/>
        <v>0</v>
      </c>
      <c r="E297" s="26"/>
      <c r="F297" s="25">
        <f t="shared" si="53"/>
        <v>0</v>
      </c>
      <c r="G297" s="25">
        <f t="shared" si="54"/>
        <v>0</v>
      </c>
      <c r="H297" s="60">
        <v>0.75</v>
      </c>
      <c r="I297" s="25">
        <f t="shared" si="55"/>
        <v>19.6875</v>
      </c>
      <c r="J297" s="25">
        <f t="shared" si="56"/>
        <v>-19.6875</v>
      </c>
      <c r="K297" s="85">
        <f t="shared" si="51"/>
        <v>-0.75</v>
      </c>
      <c r="L297" s="27"/>
      <c r="M297" s="28"/>
      <c r="N297" s="79">
        <v>20</v>
      </c>
      <c r="O297" s="79">
        <f t="shared" si="47"/>
        <v>1.3125</v>
      </c>
      <c r="P297" s="79">
        <f t="shared" si="57"/>
        <v>4.375</v>
      </c>
      <c r="Q297" s="79">
        <v>5.5</v>
      </c>
      <c r="R297" s="79">
        <f t="shared" si="58"/>
        <v>4.1875</v>
      </c>
      <c r="S297" s="72">
        <f t="shared" si="59"/>
        <v>0.23863636363636365</v>
      </c>
      <c r="T297" s="79"/>
      <c r="U297" s="79"/>
      <c r="V297" s="72"/>
    </row>
    <row r="298" spans="1:22" ht="34.9" customHeight="1">
      <c r="A298" s="29" t="s">
        <v>204</v>
      </c>
      <c r="B298" s="8">
        <v>16.350000000000001</v>
      </c>
      <c r="C298" s="30">
        <v>1.25</v>
      </c>
      <c r="D298" s="8">
        <f t="shared" si="52"/>
        <v>20.4375</v>
      </c>
      <c r="E298" s="30">
        <v>3</v>
      </c>
      <c r="F298" s="8">
        <f t="shared" si="53"/>
        <v>49.050000000000004</v>
      </c>
      <c r="G298" s="8">
        <f t="shared" si="54"/>
        <v>69.487500000000011</v>
      </c>
      <c r="H298" s="61">
        <v>2</v>
      </c>
      <c r="I298" s="8">
        <f t="shared" si="55"/>
        <v>32.700000000000003</v>
      </c>
      <c r="J298" s="8">
        <f t="shared" si="56"/>
        <v>36.787500000000009</v>
      </c>
      <c r="K298" s="85">
        <f t="shared" si="51"/>
        <v>2.25</v>
      </c>
      <c r="L298" s="22"/>
      <c r="M298" s="23"/>
      <c r="N298" s="78">
        <v>20</v>
      </c>
      <c r="O298" s="78">
        <f t="shared" si="47"/>
        <v>0.81750000000000012</v>
      </c>
      <c r="P298" s="78">
        <f t="shared" si="57"/>
        <v>2.7250000000000005</v>
      </c>
      <c r="Q298" s="78">
        <v>4</v>
      </c>
      <c r="R298" s="78">
        <f t="shared" si="58"/>
        <v>3.1825000000000001</v>
      </c>
      <c r="S298" s="71">
        <f t="shared" si="59"/>
        <v>0.20437500000000003</v>
      </c>
      <c r="T298" s="78"/>
      <c r="U298" s="78"/>
      <c r="V298" s="71"/>
    </row>
    <row r="299" spans="1:22" ht="34.9" customHeight="1">
      <c r="A299" s="24" t="s">
        <v>205</v>
      </c>
      <c r="B299" s="25">
        <v>36.49</v>
      </c>
      <c r="C299" s="26">
        <v>0.25</v>
      </c>
      <c r="D299" s="25">
        <f t="shared" si="52"/>
        <v>9.1225000000000005</v>
      </c>
      <c r="E299" s="26"/>
      <c r="F299" s="25">
        <f t="shared" si="53"/>
        <v>0</v>
      </c>
      <c r="G299" s="25">
        <f t="shared" si="54"/>
        <v>9.1225000000000005</v>
      </c>
      <c r="H299" s="60">
        <v>0</v>
      </c>
      <c r="I299" s="25">
        <f t="shared" si="55"/>
        <v>0</v>
      </c>
      <c r="J299" s="25">
        <f t="shared" si="56"/>
        <v>9.1225000000000005</v>
      </c>
      <c r="K299" s="85">
        <f t="shared" si="51"/>
        <v>0.25</v>
      </c>
      <c r="L299" s="27"/>
      <c r="M299" s="28"/>
      <c r="N299" s="79">
        <v>20</v>
      </c>
      <c r="O299" s="79">
        <f t="shared" si="47"/>
        <v>1.8245</v>
      </c>
      <c r="P299" s="79">
        <f t="shared" si="57"/>
        <v>6.081666666666667</v>
      </c>
      <c r="Q299" s="79">
        <v>6.5</v>
      </c>
      <c r="R299" s="79">
        <f t="shared" si="58"/>
        <v>4.6754999999999995</v>
      </c>
      <c r="S299" s="72">
        <f t="shared" si="59"/>
        <v>0.28069230769230769</v>
      </c>
      <c r="T299" s="79"/>
      <c r="U299" s="79"/>
      <c r="V299" s="72"/>
    </row>
    <row r="300" spans="1:22" ht="34.9" customHeight="1">
      <c r="A300" s="29" t="s">
        <v>206</v>
      </c>
      <c r="B300" s="8">
        <v>25.24</v>
      </c>
      <c r="C300" s="30">
        <v>1.75</v>
      </c>
      <c r="D300" s="8">
        <f t="shared" si="52"/>
        <v>44.169999999999995</v>
      </c>
      <c r="E300" s="30"/>
      <c r="F300" s="8">
        <f>B300*E300</f>
        <v>0</v>
      </c>
      <c r="G300" s="8">
        <f>D300+F300</f>
        <v>44.169999999999995</v>
      </c>
      <c r="H300" s="61">
        <v>1.75</v>
      </c>
      <c r="I300" s="8">
        <f t="shared" si="55"/>
        <v>44.169999999999995</v>
      </c>
      <c r="J300" s="8"/>
      <c r="K300" s="85">
        <f t="shared" si="51"/>
        <v>0</v>
      </c>
      <c r="L300" s="22"/>
      <c r="M300" s="23"/>
      <c r="N300" s="78">
        <v>20</v>
      </c>
      <c r="O300" s="78">
        <f t="shared" si="47"/>
        <v>1.262</v>
      </c>
      <c r="P300" s="78">
        <f t="shared" si="57"/>
        <v>4.206666666666667</v>
      </c>
      <c r="Q300" s="78">
        <v>5.5</v>
      </c>
      <c r="R300" s="78">
        <f t="shared" si="58"/>
        <v>4.2379999999999995</v>
      </c>
      <c r="S300" s="71">
        <f t="shared" si="59"/>
        <v>0.22945454545454547</v>
      </c>
      <c r="T300" s="78"/>
      <c r="U300" s="78"/>
      <c r="V300" s="71"/>
    </row>
    <row r="301" spans="1:22" ht="34.9" customHeight="1">
      <c r="A301" s="24" t="s">
        <v>350</v>
      </c>
      <c r="B301" s="25">
        <v>29.85</v>
      </c>
      <c r="C301" s="26">
        <v>0.5</v>
      </c>
      <c r="D301" s="25">
        <f t="shared" si="52"/>
        <v>14.925000000000001</v>
      </c>
      <c r="E301" s="26">
        <v>1</v>
      </c>
      <c r="F301" s="25">
        <f t="shared" si="53"/>
        <v>29.85</v>
      </c>
      <c r="G301" s="25">
        <f t="shared" si="54"/>
        <v>44.775000000000006</v>
      </c>
      <c r="H301" s="60">
        <v>1</v>
      </c>
      <c r="I301" s="25">
        <f t="shared" si="55"/>
        <v>29.85</v>
      </c>
      <c r="J301" s="25">
        <f t="shared" si="56"/>
        <v>14.925000000000004</v>
      </c>
      <c r="K301" s="85">
        <f t="shared" si="51"/>
        <v>0.5</v>
      </c>
      <c r="L301" s="27"/>
      <c r="M301" s="28"/>
      <c r="N301" s="79">
        <v>20</v>
      </c>
      <c r="O301" s="79">
        <f t="shared" si="47"/>
        <v>1.4925000000000002</v>
      </c>
      <c r="P301" s="79">
        <f t="shared" si="57"/>
        <v>4.9750000000000005</v>
      </c>
      <c r="Q301" s="79">
        <v>5.5</v>
      </c>
      <c r="R301" s="79">
        <f t="shared" si="58"/>
        <v>4.0075000000000003</v>
      </c>
      <c r="S301" s="72">
        <f t="shared" si="59"/>
        <v>0.27136363636363642</v>
      </c>
      <c r="T301" s="79"/>
      <c r="U301" s="79"/>
      <c r="V301" s="72"/>
    </row>
    <row r="302" spans="1:22" ht="34.9" customHeight="1">
      <c r="A302" s="29" t="s">
        <v>207</v>
      </c>
      <c r="B302" s="8">
        <v>13.74</v>
      </c>
      <c r="C302" s="30">
        <v>0.75</v>
      </c>
      <c r="D302" s="8">
        <f t="shared" si="52"/>
        <v>10.305</v>
      </c>
      <c r="E302" s="30">
        <v>1</v>
      </c>
      <c r="F302" s="8">
        <f t="shared" si="53"/>
        <v>13.74</v>
      </c>
      <c r="G302" s="8">
        <f t="shared" si="54"/>
        <v>24.045000000000002</v>
      </c>
      <c r="H302" s="61">
        <v>0.75</v>
      </c>
      <c r="I302" s="8">
        <f t="shared" si="55"/>
        <v>10.305</v>
      </c>
      <c r="J302" s="8">
        <f t="shared" si="56"/>
        <v>13.740000000000002</v>
      </c>
      <c r="K302" s="85">
        <f t="shared" si="51"/>
        <v>1</v>
      </c>
      <c r="L302" s="22"/>
      <c r="M302" s="23"/>
      <c r="N302" s="78">
        <v>20</v>
      </c>
      <c r="O302" s="78">
        <f t="shared" si="47"/>
        <v>0.68700000000000006</v>
      </c>
      <c r="P302" s="78">
        <f t="shared" si="57"/>
        <v>2.2900000000000005</v>
      </c>
      <c r="Q302" s="78">
        <v>4</v>
      </c>
      <c r="R302" s="78">
        <f t="shared" si="58"/>
        <v>3.3129999999999997</v>
      </c>
      <c r="S302" s="71">
        <f t="shared" si="59"/>
        <v>0.17175000000000001</v>
      </c>
      <c r="T302" s="78"/>
      <c r="U302" s="78"/>
      <c r="V302" s="71"/>
    </row>
    <row r="303" spans="1:22" ht="34.9" customHeight="1">
      <c r="A303" s="24" t="s">
        <v>208</v>
      </c>
      <c r="B303" s="25">
        <v>16.420000000000002</v>
      </c>
      <c r="C303" s="26">
        <v>0.25</v>
      </c>
      <c r="D303" s="25">
        <f t="shared" si="52"/>
        <v>4.1050000000000004</v>
      </c>
      <c r="E303" s="26"/>
      <c r="F303" s="25">
        <f t="shared" si="53"/>
        <v>0</v>
      </c>
      <c r="G303" s="25">
        <f t="shared" si="54"/>
        <v>4.1050000000000004</v>
      </c>
      <c r="H303" s="60">
        <v>1.25</v>
      </c>
      <c r="I303" s="25">
        <f t="shared" si="55"/>
        <v>20.525000000000002</v>
      </c>
      <c r="J303" s="25">
        <f t="shared" si="56"/>
        <v>-16.420000000000002</v>
      </c>
      <c r="K303" s="85">
        <f t="shared" si="51"/>
        <v>-1</v>
      </c>
      <c r="L303" s="27"/>
      <c r="M303" s="28"/>
      <c r="N303" s="79">
        <v>20</v>
      </c>
      <c r="O303" s="79">
        <f t="shared" si="47"/>
        <v>0.82100000000000006</v>
      </c>
      <c r="P303" s="79">
        <f t="shared" si="57"/>
        <v>2.7366666666666668</v>
      </c>
      <c r="Q303" s="79">
        <v>4</v>
      </c>
      <c r="R303" s="79">
        <f t="shared" si="58"/>
        <v>3.1789999999999998</v>
      </c>
      <c r="S303" s="72">
        <f t="shared" si="59"/>
        <v>0.20525000000000002</v>
      </c>
      <c r="T303" s="79"/>
      <c r="U303" s="79"/>
      <c r="V303" s="72"/>
    </row>
    <row r="304" spans="1:22" ht="34.9" customHeight="1">
      <c r="A304" s="29" t="s">
        <v>209</v>
      </c>
      <c r="B304" s="8">
        <v>19.829999999999998</v>
      </c>
      <c r="C304" s="30">
        <v>1.75</v>
      </c>
      <c r="D304" s="8">
        <f t="shared" si="52"/>
        <v>34.702500000000001</v>
      </c>
      <c r="E304" s="30">
        <v>1</v>
      </c>
      <c r="F304" s="8">
        <f t="shared" si="53"/>
        <v>19.829999999999998</v>
      </c>
      <c r="G304" s="8">
        <f t="shared" si="54"/>
        <v>54.532499999999999</v>
      </c>
      <c r="H304" s="61">
        <v>0.5</v>
      </c>
      <c r="I304" s="8">
        <f t="shared" si="55"/>
        <v>9.9149999999999991</v>
      </c>
      <c r="J304" s="8">
        <f t="shared" si="56"/>
        <v>44.6175</v>
      </c>
      <c r="K304" s="85">
        <f t="shared" si="51"/>
        <v>2.25</v>
      </c>
      <c r="L304" s="22"/>
      <c r="M304" s="23"/>
      <c r="N304" s="78">
        <v>20</v>
      </c>
      <c r="O304" s="78">
        <f t="shared" si="47"/>
        <v>0.99149999999999994</v>
      </c>
      <c r="P304" s="78">
        <f t="shared" si="57"/>
        <v>3.3049999999999997</v>
      </c>
      <c r="Q304" s="78">
        <v>4.5</v>
      </c>
      <c r="R304" s="78">
        <f t="shared" si="58"/>
        <v>3.5085000000000002</v>
      </c>
      <c r="S304" s="71">
        <f t="shared" si="59"/>
        <v>0.22033333333333333</v>
      </c>
      <c r="T304" s="78"/>
      <c r="U304" s="78"/>
      <c r="V304" s="71"/>
    </row>
    <row r="305" spans="1:22" ht="34.9" customHeight="1">
      <c r="A305" s="24" t="s">
        <v>210</v>
      </c>
      <c r="B305" s="25">
        <v>23.89</v>
      </c>
      <c r="C305" s="26">
        <v>0</v>
      </c>
      <c r="D305" s="25">
        <f t="shared" si="52"/>
        <v>0</v>
      </c>
      <c r="E305" s="26">
        <v>1</v>
      </c>
      <c r="F305" s="25">
        <f t="shared" si="53"/>
        <v>23.89</v>
      </c>
      <c r="G305" s="25">
        <f t="shared" si="54"/>
        <v>23.89</v>
      </c>
      <c r="H305" s="60">
        <v>1</v>
      </c>
      <c r="I305" s="25">
        <f t="shared" si="55"/>
        <v>23.89</v>
      </c>
      <c r="J305" s="25">
        <f t="shared" si="56"/>
        <v>0</v>
      </c>
      <c r="K305" s="85">
        <f t="shared" si="51"/>
        <v>0</v>
      </c>
      <c r="L305" s="27"/>
      <c r="M305" s="28"/>
      <c r="N305" s="79">
        <v>20</v>
      </c>
      <c r="O305" s="79">
        <f t="shared" si="47"/>
        <v>1.1945000000000001</v>
      </c>
      <c r="P305" s="79">
        <f t="shared" si="57"/>
        <v>3.9816666666666674</v>
      </c>
      <c r="Q305" s="79">
        <v>4</v>
      </c>
      <c r="R305" s="79">
        <f t="shared" si="58"/>
        <v>2.8054999999999999</v>
      </c>
      <c r="S305" s="72">
        <f t="shared" si="59"/>
        <v>0.29862500000000003</v>
      </c>
      <c r="T305" s="79"/>
      <c r="U305" s="79"/>
      <c r="V305" s="72"/>
    </row>
    <row r="306" spans="1:22" ht="34.9" customHeight="1">
      <c r="A306" s="29" t="s">
        <v>211</v>
      </c>
      <c r="B306" s="8">
        <v>16.989999999999998</v>
      </c>
      <c r="C306" s="30">
        <v>1.75</v>
      </c>
      <c r="D306" s="8">
        <f t="shared" si="52"/>
        <v>29.732499999999998</v>
      </c>
      <c r="E306" s="30">
        <v>4</v>
      </c>
      <c r="F306" s="8">
        <f t="shared" si="53"/>
        <v>67.959999999999994</v>
      </c>
      <c r="G306" s="8">
        <f t="shared" si="54"/>
        <v>97.692499999999995</v>
      </c>
      <c r="H306" s="61">
        <v>2.5</v>
      </c>
      <c r="I306" s="8">
        <f t="shared" si="55"/>
        <v>42.474999999999994</v>
      </c>
      <c r="J306" s="8">
        <f t="shared" si="56"/>
        <v>55.217500000000001</v>
      </c>
      <c r="K306" s="85">
        <f t="shared" si="51"/>
        <v>3.25</v>
      </c>
      <c r="L306" s="22"/>
      <c r="M306" s="23"/>
      <c r="N306" s="78">
        <v>15</v>
      </c>
      <c r="O306" s="78">
        <f t="shared" si="47"/>
        <v>1.1326666666666665</v>
      </c>
      <c r="P306" s="78">
        <f t="shared" si="57"/>
        <v>3.7755555555555551</v>
      </c>
      <c r="Q306" s="78">
        <v>4.5</v>
      </c>
      <c r="R306" s="78">
        <f t="shared" si="58"/>
        <v>3.3673333333333337</v>
      </c>
      <c r="S306" s="71">
        <f t="shared" si="59"/>
        <v>0.25170370370370365</v>
      </c>
      <c r="T306" s="78"/>
      <c r="U306" s="78"/>
      <c r="V306" s="71"/>
    </row>
    <row r="307" spans="1:22" ht="34.9" customHeight="1">
      <c r="A307" s="24" t="s">
        <v>212</v>
      </c>
      <c r="B307" s="25">
        <v>22.42</v>
      </c>
      <c r="C307" s="26">
        <v>2.75</v>
      </c>
      <c r="D307" s="25">
        <f t="shared" si="52"/>
        <v>61.655000000000001</v>
      </c>
      <c r="E307" s="26"/>
      <c r="F307" s="25">
        <f t="shared" si="53"/>
        <v>0</v>
      </c>
      <c r="G307" s="25">
        <f t="shared" si="54"/>
        <v>61.655000000000001</v>
      </c>
      <c r="H307" s="60">
        <v>2.75</v>
      </c>
      <c r="I307" s="25">
        <f t="shared" si="55"/>
        <v>61.655000000000001</v>
      </c>
      <c r="J307" s="25">
        <f t="shared" si="56"/>
        <v>0</v>
      </c>
      <c r="K307" s="85">
        <f t="shared" si="51"/>
        <v>0</v>
      </c>
      <c r="L307" s="27"/>
      <c r="M307" s="28"/>
      <c r="N307" s="79">
        <v>20</v>
      </c>
      <c r="O307" s="79">
        <f t="shared" si="47"/>
        <v>1.121</v>
      </c>
      <c r="P307" s="79">
        <f t="shared" si="57"/>
        <v>3.7366666666666668</v>
      </c>
      <c r="Q307" s="79">
        <v>5</v>
      </c>
      <c r="R307" s="79">
        <f t="shared" si="58"/>
        <v>3.879</v>
      </c>
      <c r="S307" s="72">
        <f t="shared" si="59"/>
        <v>0.22420000000000001</v>
      </c>
      <c r="T307" s="79"/>
      <c r="U307" s="79"/>
      <c r="V307" s="72"/>
    </row>
    <row r="308" spans="1:22" ht="34.9" customHeight="1">
      <c r="A308" s="29" t="s">
        <v>351</v>
      </c>
      <c r="B308" s="8"/>
      <c r="C308" s="30"/>
      <c r="D308" s="8"/>
      <c r="E308" s="30"/>
      <c r="F308" s="8"/>
      <c r="G308" s="8"/>
      <c r="H308" s="61"/>
      <c r="I308" s="8"/>
      <c r="J308" s="8"/>
      <c r="K308" s="85">
        <f>C308+E308-H308</f>
        <v>0</v>
      </c>
      <c r="L308" s="22"/>
      <c r="M308" s="23"/>
      <c r="N308" s="78"/>
      <c r="O308" s="78"/>
      <c r="P308" s="78"/>
      <c r="Q308" s="78"/>
      <c r="R308" s="78"/>
      <c r="S308" s="71"/>
      <c r="T308" s="78"/>
      <c r="U308" s="78"/>
      <c r="V308" s="71"/>
    </row>
    <row r="309" spans="1:22" ht="34.9" customHeight="1">
      <c r="A309" s="24" t="s">
        <v>213</v>
      </c>
      <c r="B309" s="25"/>
      <c r="C309" s="26"/>
      <c r="D309" s="25"/>
      <c r="E309" s="26"/>
      <c r="F309" s="25"/>
      <c r="G309" s="25"/>
      <c r="H309" s="60"/>
      <c r="I309" s="25"/>
      <c r="J309" s="25"/>
      <c r="K309" s="85">
        <f t="shared" si="51"/>
        <v>0</v>
      </c>
      <c r="L309" s="27"/>
      <c r="M309" s="28"/>
      <c r="N309" s="79"/>
      <c r="O309" s="79"/>
      <c r="P309" s="79"/>
      <c r="Q309" s="79"/>
      <c r="R309" s="79"/>
      <c r="S309" s="72"/>
      <c r="T309" s="79"/>
      <c r="U309" s="79"/>
      <c r="V309" s="72"/>
    </row>
    <row r="310" spans="1:22" ht="34.9" customHeight="1">
      <c r="A310" s="29" t="s">
        <v>214</v>
      </c>
      <c r="B310" s="8"/>
      <c r="C310" s="30"/>
      <c r="D310" s="8"/>
      <c r="E310" s="30"/>
      <c r="F310" s="8"/>
      <c r="G310" s="8"/>
      <c r="H310" s="61"/>
      <c r="I310" s="8"/>
      <c r="J310" s="8"/>
      <c r="K310" s="85">
        <f t="shared" si="51"/>
        <v>0</v>
      </c>
      <c r="L310" s="22"/>
      <c r="M310" s="23"/>
      <c r="N310" s="78"/>
      <c r="O310" s="78"/>
      <c r="P310" s="78"/>
      <c r="Q310" s="78"/>
      <c r="R310" s="78"/>
      <c r="S310" s="71"/>
      <c r="T310" s="78"/>
      <c r="U310" s="78"/>
      <c r="V310" s="71"/>
    </row>
    <row r="311" spans="1:22" ht="34.9" customHeight="1">
      <c r="A311" s="24" t="s">
        <v>352</v>
      </c>
      <c r="B311" s="25"/>
      <c r="C311" s="26"/>
      <c r="D311" s="25"/>
      <c r="E311" s="26"/>
      <c r="F311" s="25"/>
      <c r="G311" s="25"/>
      <c r="H311" s="60"/>
      <c r="I311" s="25"/>
      <c r="J311" s="25"/>
      <c r="K311" s="85">
        <f t="shared" si="51"/>
        <v>0</v>
      </c>
      <c r="L311" s="27"/>
      <c r="M311" s="28"/>
      <c r="N311" s="79"/>
      <c r="O311" s="79"/>
      <c r="P311" s="79"/>
      <c r="Q311" s="79"/>
      <c r="R311" s="79"/>
      <c r="S311" s="72"/>
      <c r="T311" s="79"/>
      <c r="U311" s="79"/>
      <c r="V311" s="72"/>
    </row>
    <row r="312" spans="1:22" ht="34.9" customHeight="1">
      <c r="A312" s="29" t="s">
        <v>215</v>
      </c>
      <c r="B312" s="8"/>
      <c r="C312" s="30"/>
      <c r="D312" s="8"/>
      <c r="E312" s="30"/>
      <c r="F312" s="8"/>
      <c r="G312" s="8"/>
      <c r="H312" s="61"/>
      <c r="I312" s="8"/>
      <c r="J312" s="8"/>
      <c r="K312" s="85">
        <f t="shared" si="51"/>
        <v>0</v>
      </c>
      <c r="L312" s="22"/>
      <c r="M312" s="23"/>
      <c r="N312" s="78"/>
      <c r="O312" s="78"/>
      <c r="P312" s="78"/>
      <c r="Q312" s="78"/>
      <c r="R312" s="78"/>
      <c r="S312" s="71"/>
      <c r="T312" s="78"/>
      <c r="U312" s="78"/>
      <c r="V312" s="71"/>
    </row>
    <row r="313" spans="1:22" ht="34.9" customHeight="1">
      <c r="A313" s="24" t="s">
        <v>353</v>
      </c>
      <c r="B313" s="25"/>
      <c r="C313" s="26"/>
      <c r="D313" s="25"/>
      <c r="E313" s="26"/>
      <c r="F313" s="25"/>
      <c r="G313" s="25"/>
      <c r="H313" s="60"/>
      <c r="I313" s="25"/>
      <c r="J313" s="25"/>
      <c r="K313" s="85">
        <f t="shared" si="51"/>
        <v>0</v>
      </c>
      <c r="L313" s="27"/>
      <c r="M313" s="28"/>
      <c r="N313" s="79"/>
      <c r="O313" s="79"/>
      <c r="P313" s="79"/>
      <c r="Q313" s="79"/>
      <c r="R313" s="79"/>
      <c r="S313" s="72"/>
      <c r="T313" s="79"/>
      <c r="U313" s="79"/>
      <c r="V313" s="72"/>
    </row>
    <row r="314" spans="1:22" ht="34.9" customHeight="1">
      <c r="A314" s="29" t="s">
        <v>354</v>
      </c>
      <c r="B314" s="8"/>
      <c r="C314" s="30"/>
      <c r="D314" s="8"/>
      <c r="E314" s="30"/>
      <c r="F314" s="8"/>
      <c r="G314" s="8"/>
      <c r="H314" s="61"/>
      <c r="I314" s="8"/>
      <c r="J314" s="8"/>
      <c r="K314" s="85">
        <f t="shared" si="51"/>
        <v>0</v>
      </c>
      <c r="L314" s="22"/>
      <c r="M314" s="23"/>
      <c r="N314" s="78"/>
      <c r="O314" s="78"/>
      <c r="P314" s="78"/>
      <c r="Q314" s="78"/>
      <c r="R314" s="78"/>
      <c r="S314" s="71"/>
      <c r="T314" s="78"/>
      <c r="U314" s="78"/>
      <c r="V314" s="71"/>
    </row>
    <row r="315" spans="1:22" ht="34.9" customHeight="1">
      <c r="A315" s="24" t="s">
        <v>216</v>
      </c>
      <c r="B315" s="25"/>
      <c r="C315" s="26"/>
      <c r="D315" s="25"/>
      <c r="E315" s="26"/>
      <c r="F315" s="25"/>
      <c r="G315" s="25"/>
      <c r="H315" s="60"/>
      <c r="I315" s="25"/>
      <c r="J315" s="25"/>
      <c r="K315" s="85">
        <f t="shared" si="51"/>
        <v>0</v>
      </c>
      <c r="L315" s="27"/>
      <c r="M315" s="28"/>
      <c r="N315" s="79"/>
      <c r="O315" s="79"/>
      <c r="P315" s="79"/>
      <c r="Q315" s="79"/>
      <c r="R315" s="79"/>
      <c r="S315" s="72"/>
      <c r="T315" s="79"/>
      <c r="U315" s="79"/>
      <c r="V315" s="72"/>
    </row>
    <row r="316" spans="1:22" ht="34.9" customHeight="1">
      <c r="A316" s="29" t="s">
        <v>217</v>
      </c>
      <c r="B316" s="8"/>
      <c r="C316" s="30"/>
      <c r="D316" s="8"/>
      <c r="E316" s="30"/>
      <c r="F316" s="8"/>
      <c r="G316" s="8"/>
      <c r="H316" s="61"/>
      <c r="I316" s="8"/>
      <c r="J316" s="8"/>
      <c r="K316" s="85">
        <f t="shared" si="51"/>
        <v>0</v>
      </c>
      <c r="L316" s="22"/>
      <c r="M316" s="23"/>
      <c r="N316" s="78"/>
      <c r="O316" s="78"/>
      <c r="P316" s="78"/>
      <c r="Q316" s="78"/>
      <c r="R316" s="78"/>
      <c r="S316" s="71"/>
      <c r="T316" s="78"/>
      <c r="U316" s="78"/>
      <c r="V316" s="71"/>
    </row>
    <row r="317" spans="1:22" ht="34.9" customHeight="1">
      <c r="A317" s="24" t="s">
        <v>218</v>
      </c>
      <c r="B317" s="25"/>
      <c r="C317" s="26"/>
      <c r="D317" s="25"/>
      <c r="E317" s="26"/>
      <c r="F317" s="25"/>
      <c r="G317" s="25"/>
      <c r="H317" s="60"/>
      <c r="I317" s="25"/>
      <c r="J317" s="25"/>
      <c r="K317" s="85">
        <f t="shared" si="51"/>
        <v>0</v>
      </c>
      <c r="L317" s="27"/>
      <c r="M317" s="28"/>
      <c r="N317" s="79"/>
      <c r="O317" s="79"/>
      <c r="P317" s="79"/>
      <c r="Q317" s="79"/>
      <c r="R317" s="79"/>
      <c r="S317" s="72"/>
      <c r="T317" s="79"/>
      <c r="U317" s="79"/>
      <c r="V317" s="72"/>
    </row>
    <row r="318" spans="1:22" ht="34.9" customHeight="1">
      <c r="A318" s="29" t="s">
        <v>382</v>
      </c>
      <c r="B318" s="8"/>
      <c r="C318" s="30"/>
      <c r="D318" s="8"/>
      <c r="E318" s="30"/>
      <c r="F318" s="8"/>
      <c r="G318" s="8"/>
      <c r="H318" s="61"/>
      <c r="I318" s="8"/>
      <c r="J318" s="8"/>
      <c r="K318" s="85">
        <f t="shared" si="51"/>
        <v>0</v>
      </c>
      <c r="L318" s="22"/>
      <c r="M318" s="23"/>
      <c r="N318" s="78"/>
      <c r="O318" s="78"/>
      <c r="P318" s="78"/>
      <c r="Q318" s="78"/>
      <c r="R318" s="78"/>
      <c r="S318" s="71"/>
      <c r="T318" s="78"/>
      <c r="U318" s="78"/>
      <c r="V318" s="71"/>
    </row>
    <row r="319" spans="1:22" ht="34.9" customHeight="1">
      <c r="A319" s="24" t="s">
        <v>383</v>
      </c>
      <c r="B319" s="25"/>
      <c r="C319" s="26"/>
      <c r="D319" s="25"/>
      <c r="E319" s="26"/>
      <c r="F319" s="25"/>
      <c r="G319" s="25"/>
      <c r="H319" s="60"/>
      <c r="I319" s="25"/>
      <c r="J319" s="25"/>
      <c r="K319" s="85">
        <f t="shared" si="51"/>
        <v>0</v>
      </c>
      <c r="L319" s="27"/>
      <c r="M319" s="28"/>
      <c r="N319" s="79"/>
      <c r="O319" s="79"/>
      <c r="P319" s="79"/>
      <c r="Q319" s="79"/>
      <c r="R319" s="79"/>
      <c r="S319" s="72"/>
      <c r="T319" s="79"/>
      <c r="U319" s="79"/>
      <c r="V319" s="72"/>
    </row>
    <row r="320" spans="1:22" ht="34.9" customHeight="1">
      <c r="A320" s="29" t="s">
        <v>384</v>
      </c>
      <c r="B320" s="8"/>
      <c r="C320" s="30"/>
      <c r="D320" s="8"/>
      <c r="E320" s="30"/>
      <c r="F320" s="8"/>
      <c r="G320" s="8"/>
      <c r="H320" s="61"/>
      <c r="I320" s="8"/>
      <c r="J320" s="8"/>
      <c r="K320" s="85">
        <f t="shared" si="51"/>
        <v>0</v>
      </c>
      <c r="L320" s="22"/>
      <c r="M320" s="23"/>
      <c r="N320" s="78"/>
      <c r="O320" s="78"/>
      <c r="P320" s="78"/>
      <c r="Q320" s="78"/>
      <c r="R320" s="78"/>
      <c r="S320" s="71"/>
      <c r="T320" s="78"/>
      <c r="U320" s="78"/>
      <c r="V320" s="71"/>
    </row>
    <row r="321" spans="1:22" ht="34.9" customHeight="1">
      <c r="A321" s="24" t="s">
        <v>385</v>
      </c>
      <c r="B321" s="25"/>
      <c r="C321" s="26"/>
      <c r="D321" s="25"/>
      <c r="E321" s="26"/>
      <c r="F321" s="25"/>
      <c r="G321" s="25"/>
      <c r="H321" s="60"/>
      <c r="I321" s="25"/>
      <c r="J321" s="25"/>
      <c r="K321" s="85">
        <f t="shared" si="51"/>
        <v>0</v>
      </c>
      <c r="L321" s="27"/>
      <c r="M321" s="28"/>
      <c r="N321" s="79"/>
      <c r="O321" s="79"/>
      <c r="P321" s="79"/>
      <c r="Q321" s="79"/>
      <c r="R321" s="79"/>
      <c r="S321" s="72"/>
      <c r="T321" s="79"/>
      <c r="U321" s="79"/>
      <c r="V321" s="72"/>
    </row>
    <row r="322" spans="1:22" ht="34.9" customHeight="1">
      <c r="A322" s="29" t="s">
        <v>386</v>
      </c>
      <c r="B322" s="8"/>
      <c r="C322" s="30"/>
      <c r="D322" s="8"/>
      <c r="E322" s="30"/>
      <c r="F322" s="8"/>
      <c r="G322" s="8"/>
      <c r="H322" s="61"/>
      <c r="I322" s="8"/>
      <c r="J322" s="8"/>
      <c r="K322" s="85">
        <f t="shared" si="51"/>
        <v>0</v>
      </c>
      <c r="L322" s="22"/>
      <c r="M322" s="23"/>
      <c r="N322" s="78"/>
      <c r="O322" s="78"/>
      <c r="P322" s="78"/>
      <c r="Q322" s="78"/>
      <c r="R322" s="78"/>
      <c r="S322" s="71"/>
      <c r="T322" s="78"/>
      <c r="U322" s="78"/>
      <c r="V322" s="71"/>
    </row>
    <row r="323" spans="1:22" ht="34.9" customHeight="1">
      <c r="A323" s="24" t="s">
        <v>387</v>
      </c>
      <c r="B323" s="25"/>
      <c r="C323" s="26"/>
      <c r="D323" s="25"/>
      <c r="E323" s="26"/>
      <c r="F323" s="25"/>
      <c r="G323" s="25"/>
      <c r="H323" s="60"/>
      <c r="I323" s="25"/>
      <c r="J323" s="25"/>
      <c r="K323" s="85">
        <f t="shared" si="51"/>
        <v>0</v>
      </c>
      <c r="L323" s="27"/>
      <c r="M323" s="28"/>
      <c r="N323" s="79"/>
      <c r="O323" s="79"/>
      <c r="P323" s="79"/>
      <c r="Q323" s="79"/>
      <c r="R323" s="79"/>
      <c r="S323" s="72"/>
      <c r="T323" s="79"/>
      <c r="U323" s="79"/>
      <c r="V323" s="72"/>
    </row>
    <row r="324" spans="1:22" ht="34.9" customHeight="1">
      <c r="A324" s="29" t="s">
        <v>388</v>
      </c>
      <c r="B324" s="8"/>
      <c r="C324" s="30"/>
      <c r="D324" s="8"/>
      <c r="E324" s="30"/>
      <c r="F324" s="8"/>
      <c r="G324" s="8"/>
      <c r="H324" s="61"/>
      <c r="I324" s="8"/>
      <c r="J324" s="8"/>
      <c r="K324" s="85">
        <f t="shared" si="51"/>
        <v>0</v>
      </c>
      <c r="L324" s="22"/>
      <c r="M324" s="23"/>
      <c r="N324" s="78"/>
      <c r="O324" s="78"/>
      <c r="P324" s="78"/>
      <c r="Q324" s="78"/>
      <c r="R324" s="78"/>
      <c r="S324" s="71"/>
      <c r="T324" s="78"/>
      <c r="U324" s="78"/>
      <c r="V324" s="71"/>
    </row>
    <row r="325" spans="1:22" ht="34.9" customHeight="1">
      <c r="A325" s="24" t="s">
        <v>389</v>
      </c>
      <c r="B325" s="25"/>
      <c r="C325" s="26"/>
      <c r="D325" s="25"/>
      <c r="E325" s="26"/>
      <c r="F325" s="25"/>
      <c r="G325" s="25"/>
      <c r="H325" s="60"/>
      <c r="I325" s="25"/>
      <c r="J325" s="25"/>
      <c r="K325" s="85">
        <f t="shared" si="51"/>
        <v>0</v>
      </c>
      <c r="L325" s="27"/>
      <c r="M325" s="28"/>
      <c r="N325" s="79"/>
      <c r="O325" s="79"/>
      <c r="P325" s="79"/>
      <c r="Q325" s="79"/>
      <c r="R325" s="79"/>
      <c r="S325" s="72"/>
      <c r="T325" s="79"/>
      <c r="U325" s="79"/>
      <c r="V325" s="72"/>
    </row>
    <row r="326" spans="1:22" ht="34.9" customHeight="1">
      <c r="A326" s="29" t="s">
        <v>390</v>
      </c>
      <c r="B326" s="8"/>
      <c r="C326" s="30"/>
      <c r="D326" s="8"/>
      <c r="E326" s="30"/>
      <c r="F326" s="8"/>
      <c r="G326" s="8"/>
      <c r="H326" s="61"/>
      <c r="I326" s="8"/>
      <c r="J326" s="8"/>
      <c r="K326" s="85">
        <f t="shared" si="51"/>
        <v>0</v>
      </c>
      <c r="L326" s="22"/>
      <c r="M326" s="23"/>
      <c r="N326" s="78"/>
      <c r="O326" s="78"/>
      <c r="P326" s="78"/>
      <c r="Q326" s="78"/>
      <c r="R326" s="78"/>
      <c r="S326" s="71"/>
      <c r="T326" s="78"/>
      <c r="U326" s="78"/>
      <c r="V326" s="71"/>
    </row>
    <row r="327" spans="1:22" ht="34.9" customHeight="1">
      <c r="A327" s="24" t="s">
        <v>391</v>
      </c>
      <c r="B327" s="25"/>
      <c r="C327" s="26"/>
      <c r="D327" s="25"/>
      <c r="E327" s="26"/>
      <c r="F327" s="25"/>
      <c r="G327" s="25"/>
      <c r="H327" s="60"/>
      <c r="I327" s="25"/>
      <c r="J327" s="25"/>
      <c r="K327" s="85">
        <f t="shared" si="51"/>
        <v>0</v>
      </c>
      <c r="L327" s="27"/>
      <c r="M327" s="28"/>
      <c r="N327" s="79"/>
      <c r="O327" s="79"/>
      <c r="P327" s="79"/>
      <c r="Q327" s="79"/>
      <c r="R327" s="79"/>
      <c r="S327" s="72"/>
      <c r="T327" s="79"/>
      <c r="U327" s="79"/>
      <c r="V327" s="72"/>
    </row>
    <row r="328" spans="1:22" s="35" customFormat="1" ht="34.9" customHeight="1" thickBot="1">
      <c r="A328" s="31" t="s">
        <v>100</v>
      </c>
      <c r="B328" s="32"/>
      <c r="C328" s="88"/>
      <c r="D328" s="32">
        <f t="shared" ref="D328:K328" si="60">SUM(C287:C327)</f>
        <v>17.75</v>
      </c>
      <c r="E328" s="33">
        <f t="shared" si="60"/>
        <v>420.16750000000002</v>
      </c>
      <c r="F328" s="32">
        <f t="shared" si="60"/>
        <v>15</v>
      </c>
      <c r="G328" s="32">
        <f t="shared" si="60"/>
        <v>317.02999999999997</v>
      </c>
      <c r="H328" s="62">
        <f t="shared" si="60"/>
        <v>737.19749999999999</v>
      </c>
      <c r="I328" s="32">
        <f t="shared" si="60"/>
        <v>22.5</v>
      </c>
      <c r="J328" s="32">
        <f t="shared" si="60"/>
        <v>524.90750000000003</v>
      </c>
      <c r="K328" s="86">
        <f t="shared" si="60"/>
        <v>212.29000000000002</v>
      </c>
      <c r="L328" s="31"/>
      <c r="M328" s="34"/>
      <c r="N328" s="80"/>
      <c r="O328" s="80"/>
      <c r="P328" s="80"/>
      <c r="Q328" s="80"/>
      <c r="R328" s="80"/>
      <c r="S328" s="73"/>
      <c r="T328" s="80"/>
      <c r="U328" s="80"/>
      <c r="V328" s="73"/>
    </row>
    <row r="329" spans="1:22" ht="34.9" customHeight="1">
      <c r="A329" s="19" t="s">
        <v>219</v>
      </c>
      <c r="B329" s="20"/>
      <c r="C329" s="21"/>
      <c r="D329" s="20"/>
      <c r="E329" s="21"/>
      <c r="F329" s="20"/>
      <c r="G329" s="20"/>
      <c r="H329" s="59"/>
      <c r="I329" s="20"/>
      <c r="J329" s="20"/>
      <c r="K329" s="85"/>
      <c r="L329" s="22"/>
      <c r="M329" s="23"/>
      <c r="N329" s="78"/>
      <c r="O329" s="78"/>
      <c r="P329" s="78"/>
      <c r="Q329" s="78"/>
      <c r="R329" s="78"/>
      <c r="S329" s="71"/>
      <c r="T329" s="78"/>
      <c r="U329" s="78"/>
      <c r="V329" s="71"/>
    </row>
    <row r="330" spans="1:22" ht="34.9" customHeight="1">
      <c r="A330" s="24" t="s">
        <v>355</v>
      </c>
      <c r="B330" s="25">
        <v>36.200000000000003</v>
      </c>
      <c r="C330" s="26">
        <v>0.75</v>
      </c>
      <c r="D330" s="25">
        <f t="shared" ref="D330:D340" si="61">B330*C330</f>
        <v>27.150000000000002</v>
      </c>
      <c r="E330" s="26">
        <v>2</v>
      </c>
      <c r="F330" s="25">
        <f>B330*E330</f>
        <v>72.400000000000006</v>
      </c>
      <c r="G330" s="25">
        <f>D330+F330</f>
        <v>99.550000000000011</v>
      </c>
      <c r="H330" s="60">
        <v>2</v>
      </c>
      <c r="I330" s="25">
        <f>B330*H330</f>
        <v>72.400000000000006</v>
      </c>
      <c r="J330" s="25">
        <f>G330-I330</f>
        <v>27.150000000000006</v>
      </c>
      <c r="K330" s="85">
        <f>C330+E330-H330</f>
        <v>0.75</v>
      </c>
      <c r="L330" s="27"/>
      <c r="M330" s="28"/>
      <c r="N330" s="79">
        <v>15</v>
      </c>
      <c r="O330" s="79">
        <f>B330/N330</f>
        <v>2.4133333333333336</v>
      </c>
      <c r="P330" s="79">
        <f>O330/0.3</f>
        <v>8.0444444444444461</v>
      </c>
      <c r="Q330" s="79">
        <v>6.5</v>
      </c>
      <c r="R330" s="79">
        <f>Q330-O330</f>
        <v>4.086666666666666</v>
      </c>
      <c r="S330" s="72">
        <f>O330/Q330</f>
        <v>0.37128205128205133</v>
      </c>
      <c r="T330" s="79"/>
      <c r="U330" s="79"/>
      <c r="V330" s="72"/>
    </row>
    <row r="331" spans="1:22" ht="34.9" customHeight="1">
      <c r="A331" s="29" t="s">
        <v>220</v>
      </c>
      <c r="B331" s="8">
        <v>42.24</v>
      </c>
      <c r="C331" s="30">
        <v>0.25</v>
      </c>
      <c r="D331" s="8">
        <f t="shared" si="61"/>
        <v>10.56</v>
      </c>
      <c r="E331" s="30"/>
      <c r="F331" s="8">
        <f>B331*E331</f>
        <v>0</v>
      </c>
      <c r="G331" s="8">
        <f>D331+F331</f>
        <v>10.56</v>
      </c>
      <c r="H331" s="61">
        <v>0.25</v>
      </c>
      <c r="I331" s="8">
        <f>B331*H331</f>
        <v>10.56</v>
      </c>
      <c r="J331" s="8">
        <f>G331-I331</f>
        <v>0</v>
      </c>
      <c r="K331" s="85">
        <f t="shared" ref="K331:K362" si="62">C331+E331-H331</f>
        <v>0</v>
      </c>
      <c r="L331" s="22"/>
      <c r="M331" s="23"/>
      <c r="N331" s="78"/>
      <c r="O331" s="78"/>
      <c r="P331" s="78"/>
      <c r="Q331" s="78"/>
      <c r="R331" s="78"/>
      <c r="S331" s="71"/>
      <c r="T331" s="78"/>
      <c r="U331" s="78"/>
      <c r="V331" s="71"/>
    </row>
    <row r="332" spans="1:22" ht="34.9" customHeight="1">
      <c r="A332" s="24" t="s">
        <v>356</v>
      </c>
      <c r="B332" s="25">
        <v>36.29</v>
      </c>
      <c r="C332" s="26">
        <v>0.5</v>
      </c>
      <c r="D332" s="25">
        <f t="shared" si="61"/>
        <v>18.145</v>
      </c>
      <c r="E332" s="26">
        <v>1</v>
      </c>
      <c r="F332" s="25">
        <f>B332*E332</f>
        <v>36.29</v>
      </c>
      <c r="G332" s="25">
        <f>D332+F332</f>
        <v>54.435000000000002</v>
      </c>
      <c r="H332" s="60">
        <v>1.5</v>
      </c>
      <c r="I332" s="25">
        <f t="shared" ref="I332:I340" si="63">B332*H332</f>
        <v>54.435000000000002</v>
      </c>
      <c r="J332" s="25">
        <f>G332-I332</f>
        <v>0</v>
      </c>
      <c r="K332" s="85">
        <f t="shared" si="62"/>
        <v>0</v>
      </c>
      <c r="L332" s="27"/>
      <c r="M332" s="28"/>
      <c r="N332" s="79">
        <v>15</v>
      </c>
      <c r="O332" s="79">
        <f t="shared" si="47"/>
        <v>2.4193333333333333</v>
      </c>
      <c r="P332" s="79">
        <f t="shared" si="57"/>
        <v>8.0644444444444456</v>
      </c>
      <c r="Q332" s="79">
        <v>6.5</v>
      </c>
      <c r="R332" s="79">
        <f t="shared" ref="R332:R339" si="64">Q332-O332</f>
        <v>4.0806666666666667</v>
      </c>
      <c r="S332" s="72">
        <f t="shared" ref="S332:S339" si="65">O332/Q332</f>
        <v>0.37220512820512819</v>
      </c>
      <c r="T332" s="79"/>
      <c r="U332" s="79"/>
      <c r="V332" s="72"/>
    </row>
    <row r="333" spans="1:22" ht="34.9" customHeight="1">
      <c r="A333" s="29" t="s">
        <v>357</v>
      </c>
      <c r="B333" s="8">
        <v>21.36</v>
      </c>
      <c r="C333" s="30">
        <v>0.25</v>
      </c>
      <c r="D333" s="8">
        <f t="shared" si="61"/>
        <v>5.34</v>
      </c>
      <c r="E333" s="30">
        <v>1</v>
      </c>
      <c r="F333" s="8">
        <f>B333*E333</f>
        <v>21.36</v>
      </c>
      <c r="G333" s="8">
        <f>D333+F333</f>
        <v>26.7</v>
      </c>
      <c r="H333" s="61">
        <v>1</v>
      </c>
      <c r="I333" s="8">
        <f t="shared" si="63"/>
        <v>21.36</v>
      </c>
      <c r="J333" s="8">
        <f>G333-I333</f>
        <v>5.34</v>
      </c>
      <c r="K333" s="85">
        <f t="shared" si="62"/>
        <v>0.25</v>
      </c>
      <c r="L333" s="22"/>
      <c r="M333" s="23"/>
      <c r="N333" s="78">
        <v>15</v>
      </c>
      <c r="O333" s="78">
        <f t="shared" si="47"/>
        <v>1.4239999999999999</v>
      </c>
      <c r="P333" s="78">
        <f t="shared" si="57"/>
        <v>4.746666666666667</v>
      </c>
      <c r="Q333" s="78">
        <v>4.5</v>
      </c>
      <c r="R333" s="78">
        <f t="shared" si="64"/>
        <v>3.0760000000000001</v>
      </c>
      <c r="S333" s="71">
        <f t="shared" si="65"/>
        <v>0.31644444444444442</v>
      </c>
      <c r="T333" s="78"/>
      <c r="U333" s="78"/>
      <c r="V333" s="71"/>
    </row>
    <row r="334" spans="1:22" ht="34.9" customHeight="1">
      <c r="A334" s="24" t="s">
        <v>221</v>
      </c>
      <c r="B334" s="25">
        <v>19.260000000000002</v>
      </c>
      <c r="C334" s="26">
        <v>0.5</v>
      </c>
      <c r="D334" s="25">
        <f t="shared" si="61"/>
        <v>9.6300000000000008</v>
      </c>
      <c r="E334" s="26">
        <v>2</v>
      </c>
      <c r="F334" s="25">
        <f t="shared" ref="F334:F340" si="66">B334*E334</f>
        <v>38.520000000000003</v>
      </c>
      <c r="G334" s="25">
        <f t="shared" ref="G334:G340" si="67">D334+F334</f>
        <v>48.150000000000006</v>
      </c>
      <c r="H334" s="60">
        <v>1.5</v>
      </c>
      <c r="I334" s="25">
        <f t="shared" si="63"/>
        <v>28.89</v>
      </c>
      <c r="J334" s="25">
        <f t="shared" ref="J334:J340" si="68">G334-I334</f>
        <v>19.260000000000005</v>
      </c>
      <c r="K334" s="85">
        <f t="shared" si="62"/>
        <v>1</v>
      </c>
      <c r="L334" s="27"/>
      <c r="M334" s="28"/>
      <c r="N334" s="79">
        <v>20</v>
      </c>
      <c r="O334" s="79">
        <f t="shared" si="47"/>
        <v>0.96300000000000008</v>
      </c>
      <c r="P334" s="79">
        <f t="shared" si="57"/>
        <v>3.2100000000000004</v>
      </c>
      <c r="Q334" s="79">
        <v>4</v>
      </c>
      <c r="R334" s="79">
        <f t="shared" si="64"/>
        <v>3.0369999999999999</v>
      </c>
      <c r="S334" s="72">
        <f t="shared" si="65"/>
        <v>0.24075000000000002</v>
      </c>
      <c r="T334" s="79"/>
      <c r="U334" s="79"/>
      <c r="V334" s="72"/>
    </row>
    <row r="335" spans="1:22" ht="34.9" customHeight="1">
      <c r="A335" s="29" t="s">
        <v>358</v>
      </c>
      <c r="B335" s="8">
        <v>10.5</v>
      </c>
      <c r="C335" s="30"/>
      <c r="D335" s="8">
        <f t="shared" si="61"/>
        <v>0</v>
      </c>
      <c r="E335" s="30">
        <v>2</v>
      </c>
      <c r="F335" s="8">
        <f t="shared" si="66"/>
        <v>21</v>
      </c>
      <c r="G335" s="8">
        <f t="shared" si="67"/>
        <v>21</v>
      </c>
      <c r="H335" s="61">
        <v>1.75</v>
      </c>
      <c r="I335" s="8">
        <f t="shared" si="63"/>
        <v>18.375</v>
      </c>
      <c r="J335" s="8">
        <f t="shared" si="68"/>
        <v>2.625</v>
      </c>
      <c r="K335" s="85">
        <f t="shared" si="62"/>
        <v>0.25</v>
      </c>
      <c r="L335" s="22"/>
      <c r="M335" s="23"/>
      <c r="N335" s="78"/>
      <c r="O335" s="78"/>
      <c r="P335" s="78"/>
      <c r="Q335" s="78"/>
      <c r="R335" s="78"/>
      <c r="S335" s="71"/>
      <c r="T335" s="78"/>
      <c r="U335" s="78"/>
      <c r="V335" s="71"/>
    </row>
    <row r="336" spans="1:22" ht="34.9" customHeight="1">
      <c r="A336" s="24" t="s">
        <v>222</v>
      </c>
      <c r="B336" s="25">
        <v>30.39</v>
      </c>
      <c r="C336" s="26">
        <v>0.5</v>
      </c>
      <c r="D336" s="25">
        <f t="shared" si="61"/>
        <v>15.195</v>
      </c>
      <c r="E336" s="26"/>
      <c r="F336" s="25">
        <f t="shared" si="66"/>
        <v>0</v>
      </c>
      <c r="G336" s="25">
        <f t="shared" si="67"/>
        <v>15.195</v>
      </c>
      <c r="H336" s="60">
        <v>0.5</v>
      </c>
      <c r="I336" s="25">
        <f t="shared" si="63"/>
        <v>15.195</v>
      </c>
      <c r="J336" s="25">
        <f t="shared" si="68"/>
        <v>0</v>
      </c>
      <c r="K336" s="85">
        <f t="shared" si="62"/>
        <v>0</v>
      </c>
      <c r="L336" s="27"/>
      <c r="M336" s="28"/>
      <c r="N336" s="79">
        <v>15</v>
      </c>
      <c r="O336" s="79">
        <f t="shared" si="47"/>
        <v>2.0260000000000002</v>
      </c>
      <c r="P336" s="79">
        <f t="shared" si="57"/>
        <v>6.7533333333333347</v>
      </c>
      <c r="Q336" s="79">
        <v>6</v>
      </c>
      <c r="R336" s="79">
        <f>Q336-O336</f>
        <v>3.9739999999999998</v>
      </c>
      <c r="S336" s="72">
        <f>O336/Q336</f>
        <v>0.33766666666666673</v>
      </c>
      <c r="T336" s="79"/>
      <c r="U336" s="79"/>
      <c r="V336" s="72"/>
    </row>
    <row r="337" spans="1:22" ht="34.9" customHeight="1">
      <c r="A337" s="29" t="s">
        <v>359</v>
      </c>
      <c r="B337" s="8">
        <v>8.5399999999999991</v>
      </c>
      <c r="C337" s="30">
        <v>0</v>
      </c>
      <c r="D337" s="8">
        <f t="shared" si="61"/>
        <v>0</v>
      </c>
      <c r="E337" s="30"/>
      <c r="F337" s="8">
        <f t="shared" si="66"/>
        <v>0</v>
      </c>
      <c r="G337" s="8">
        <f t="shared" si="67"/>
        <v>0</v>
      </c>
      <c r="H337" s="61"/>
      <c r="I337" s="8">
        <f t="shared" si="63"/>
        <v>0</v>
      </c>
      <c r="J337" s="8">
        <f t="shared" si="68"/>
        <v>0</v>
      </c>
      <c r="K337" s="85">
        <f t="shared" si="62"/>
        <v>0</v>
      </c>
      <c r="L337" s="22"/>
      <c r="M337" s="23"/>
      <c r="N337" s="78">
        <v>20</v>
      </c>
      <c r="O337" s="78">
        <f t="shared" si="47"/>
        <v>0.42699999999999994</v>
      </c>
      <c r="P337" s="78">
        <f t="shared" si="57"/>
        <v>1.4233333333333331</v>
      </c>
      <c r="Q337" s="78">
        <v>3.5</v>
      </c>
      <c r="R337" s="78">
        <f t="shared" si="64"/>
        <v>3.073</v>
      </c>
      <c r="S337" s="71">
        <f t="shared" si="65"/>
        <v>0.12199999999999998</v>
      </c>
      <c r="T337" s="78"/>
      <c r="U337" s="78"/>
      <c r="V337" s="71"/>
    </row>
    <row r="338" spans="1:22" ht="34.9" customHeight="1">
      <c r="A338" s="24" t="s">
        <v>360</v>
      </c>
      <c r="B338" s="25">
        <v>12</v>
      </c>
      <c r="C338" s="26">
        <v>0</v>
      </c>
      <c r="D338" s="25">
        <f t="shared" si="61"/>
        <v>0</v>
      </c>
      <c r="E338" s="26"/>
      <c r="F338" s="25">
        <f t="shared" si="66"/>
        <v>0</v>
      </c>
      <c r="G338" s="25">
        <f t="shared" si="67"/>
        <v>0</v>
      </c>
      <c r="H338" s="60"/>
      <c r="I338" s="25">
        <f t="shared" si="63"/>
        <v>0</v>
      </c>
      <c r="J338" s="25">
        <f t="shared" si="68"/>
        <v>0</v>
      </c>
      <c r="K338" s="85">
        <f t="shared" si="62"/>
        <v>0</v>
      </c>
      <c r="L338" s="27"/>
      <c r="M338" s="28"/>
      <c r="N338" s="79">
        <v>20</v>
      </c>
      <c r="O338" s="79">
        <f t="shared" si="47"/>
        <v>0.6</v>
      </c>
      <c r="P338" s="79">
        <f t="shared" si="57"/>
        <v>2</v>
      </c>
      <c r="Q338" s="79">
        <v>3.5</v>
      </c>
      <c r="R338" s="79">
        <f t="shared" si="64"/>
        <v>2.9</v>
      </c>
      <c r="S338" s="72">
        <f t="shared" si="65"/>
        <v>0.17142857142857143</v>
      </c>
      <c r="T338" s="79"/>
      <c r="U338" s="79"/>
      <c r="V338" s="72"/>
    </row>
    <row r="339" spans="1:22" ht="34.9" customHeight="1">
      <c r="A339" s="29" t="s">
        <v>223</v>
      </c>
      <c r="B339" s="8">
        <v>34.92</v>
      </c>
      <c r="C339" s="30">
        <v>0.25</v>
      </c>
      <c r="D339" s="8">
        <f t="shared" si="61"/>
        <v>8.73</v>
      </c>
      <c r="E339" s="30">
        <v>3</v>
      </c>
      <c r="F339" s="8">
        <f t="shared" si="66"/>
        <v>104.76</v>
      </c>
      <c r="G339" s="8">
        <f t="shared" si="67"/>
        <v>113.49000000000001</v>
      </c>
      <c r="H339" s="61">
        <v>3</v>
      </c>
      <c r="I339" s="8">
        <f t="shared" si="63"/>
        <v>104.76</v>
      </c>
      <c r="J339" s="8">
        <f t="shared" si="68"/>
        <v>8.730000000000004</v>
      </c>
      <c r="K339" s="85">
        <f t="shared" si="62"/>
        <v>0.25</v>
      </c>
      <c r="L339" s="22"/>
      <c r="M339" s="23"/>
      <c r="N339" s="78">
        <v>15</v>
      </c>
      <c r="O339" s="78">
        <f t="shared" si="47"/>
        <v>2.3280000000000003</v>
      </c>
      <c r="P339" s="78">
        <f t="shared" si="57"/>
        <v>7.7600000000000016</v>
      </c>
      <c r="Q339" s="78">
        <v>6.5</v>
      </c>
      <c r="R339" s="78">
        <f t="shared" si="64"/>
        <v>4.1719999999999997</v>
      </c>
      <c r="S339" s="71">
        <f t="shared" si="65"/>
        <v>0.35815384615384621</v>
      </c>
      <c r="T339" s="78"/>
      <c r="U339" s="78"/>
      <c r="V339" s="71"/>
    </row>
    <row r="340" spans="1:22" ht="34.9" customHeight="1">
      <c r="A340" s="24" t="s">
        <v>361</v>
      </c>
      <c r="B340" s="25">
        <v>16.37</v>
      </c>
      <c r="C340" s="26">
        <v>2.5</v>
      </c>
      <c r="D340" s="25">
        <f t="shared" si="61"/>
        <v>40.925000000000004</v>
      </c>
      <c r="E340" s="26">
        <v>3</v>
      </c>
      <c r="F340" s="25">
        <f t="shared" si="66"/>
        <v>49.11</v>
      </c>
      <c r="G340" s="25">
        <f t="shared" si="67"/>
        <v>90.034999999999997</v>
      </c>
      <c r="H340" s="60">
        <v>3.25</v>
      </c>
      <c r="I340" s="25">
        <f t="shared" si="63"/>
        <v>53.202500000000001</v>
      </c>
      <c r="J340" s="25">
        <f t="shared" si="68"/>
        <v>36.832499999999996</v>
      </c>
      <c r="K340" s="85">
        <f t="shared" si="62"/>
        <v>2.25</v>
      </c>
      <c r="L340" s="27"/>
      <c r="M340" s="28"/>
      <c r="N340" s="79"/>
      <c r="O340" s="79"/>
      <c r="P340" s="79"/>
      <c r="Q340" s="79"/>
      <c r="R340" s="79"/>
      <c r="S340" s="72"/>
      <c r="T340" s="79"/>
      <c r="U340" s="79"/>
      <c r="V340" s="72"/>
    </row>
    <row r="341" spans="1:22" ht="34.9" customHeight="1">
      <c r="A341" s="29" t="s">
        <v>362</v>
      </c>
      <c r="B341" s="8"/>
      <c r="C341" s="30"/>
      <c r="D341" s="8"/>
      <c r="E341" s="30"/>
      <c r="F341" s="8"/>
      <c r="G341" s="8"/>
      <c r="H341" s="61"/>
      <c r="I341" s="8"/>
      <c r="J341" s="8"/>
      <c r="K341" s="85">
        <f t="shared" si="62"/>
        <v>0</v>
      </c>
      <c r="L341" s="22"/>
      <c r="M341" s="23"/>
      <c r="N341" s="78"/>
      <c r="O341" s="78"/>
      <c r="P341" s="78"/>
      <c r="Q341" s="78"/>
      <c r="R341" s="78"/>
      <c r="S341" s="71"/>
      <c r="T341" s="78"/>
      <c r="U341" s="78"/>
      <c r="V341" s="71"/>
    </row>
    <row r="342" spans="1:22" ht="34.9" customHeight="1">
      <c r="A342" s="24" t="s">
        <v>363</v>
      </c>
      <c r="B342" s="25"/>
      <c r="C342" s="26"/>
      <c r="D342" s="25"/>
      <c r="E342" s="26"/>
      <c r="F342" s="25"/>
      <c r="G342" s="25"/>
      <c r="H342" s="60"/>
      <c r="I342" s="25"/>
      <c r="J342" s="25"/>
      <c r="K342" s="85">
        <f t="shared" si="62"/>
        <v>0</v>
      </c>
      <c r="L342" s="27"/>
      <c r="M342" s="28"/>
      <c r="N342" s="79"/>
      <c r="O342" s="79"/>
      <c r="P342" s="79"/>
      <c r="Q342" s="79"/>
      <c r="R342" s="79"/>
      <c r="S342" s="72"/>
      <c r="T342" s="79"/>
      <c r="U342" s="79"/>
      <c r="V342" s="72"/>
    </row>
    <row r="343" spans="1:22" ht="34.9" customHeight="1">
      <c r="A343" s="29" t="s">
        <v>224</v>
      </c>
      <c r="B343" s="8"/>
      <c r="C343" s="30"/>
      <c r="D343" s="8"/>
      <c r="E343" s="30"/>
      <c r="F343" s="8"/>
      <c r="G343" s="8"/>
      <c r="H343" s="61"/>
      <c r="I343" s="8"/>
      <c r="J343" s="8"/>
      <c r="K343" s="85">
        <f t="shared" si="62"/>
        <v>0</v>
      </c>
      <c r="L343" s="22"/>
      <c r="M343" s="23"/>
      <c r="N343" s="78"/>
      <c r="O343" s="78"/>
      <c r="P343" s="78"/>
      <c r="Q343" s="78"/>
      <c r="R343" s="78"/>
      <c r="S343" s="71"/>
      <c r="T343" s="78"/>
      <c r="U343" s="78"/>
      <c r="V343" s="71"/>
    </row>
    <row r="344" spans="1:22" ht="34.9" customHeight="1">
      <c r="A344" s="24" t="s">
        <v>225</v>
      </c>
      <c r="B344" s="25"/>
      <c r="C344" s="26"/>
      <c r="D344" s="25"/>
      <c r="E344" s="26"/>
      <c r="F344" s="25"/>
      <c r="G344" s="25"/>
      <c r="H344" s="60"/>
      <c r="I344" s="25"/>
      <c r="J344" s="25"/>
      <c r="K344" s="85">
        <f t="shared" si="62"/>
        <v>0</v>
      </c>
      <c r="L344" s="27"/>
      <c r="M344" s="28"/>
      <c r="N344" s="79"/>
      <c r="O344" s="79"/>
      <c r="P344" s="79"/>
      <c r="Q344" s="79"/>
      <c r="R344" s="79"/>
      <c r="S344" s="72"/>
      <c r="T344" s="79"/>
      <c r="U344" s="79"/>
      <c r="V344" s="72"/>
    </row>
    <row r="345" spans="1:22" ht="34.9" customHeight="1">
      <c r="A345" s="29" t="s">
        <v>226</v>
      </c>
      <c r="B345" s="8"/>
      <c r="C345" s="30"/>
      <c r="D345" s="8"/>
      <c r="E345" s="30"/>
      <c r="F345" s="8"/>
      <c r="G345" s="8"/>
      <c r="H345" s="61"/>
      <c r="I345" s="8"/>
      <c r="J345" s="8"/>
      <c r="K345" s="85">
        <f t="shared" si="62"/>
        <v>0</v>
      </c>
      <c r="L345" s="22"/>
      <c r="M345" s="23"/>
      <c r="N345" s="78"/>
      <c r="O345" s="78"/>
      <c r="P345" s="78"/>
      <c r="Q345" s="78"/>
      <c r="R345" s="78"/>
      <c r="S345" s="71"/>
      <c r="T345" s="78"/>
      <c r="U345" s="78"/>
      <c r="V345" s="71"/>
    </row>
    <row r="346" spans="1:22" ht="34.9" customHeight="1">
      <c r="A346" s="24" t="s">
        <v>227</v>
      </c>
      <c r="B346" s="25"/>
      <c r="C346" s="26"/>
      <c r="D346" s="25"/>
      <c r="E346" s="26"/>
      <c r="F346" s="25"/>
      <c r="G346" s="25"/>
      <c r="H346" s="60"/>
      <c r="I346" s="25"/>
      <c r="J346" s="25"/>
      <c r="K346" s="85">
        <f t="shared" si="62"/>
        <v>0</v>
      </c>
      <c r="L346" s="27"/>
      <c r="M346" s="28"/>
      <c r="N346" s="79"/>
      <c r="O346" s="79"/>
      <c r="P346" s="79"/>
      <c r="Q346" s="79"/>
      <c r="R346" s="79"/>
      <c r="S346" s="72"/>
      <c r="T346" s="79"/>
      <c r="U346" s="79"/>
      <c r="V346" s="72"/>
    </row>
    <row r="347" spans="1:22" ht="34.9" customHeight="1">
      <c r="A347" s="29" t="s">
        <v>228</v>
      </c>
      <c r="B347" s="8"/>
      <c r="C347" s="30"/>
      <c r="D347" s="8"/>
      <c r="E347" s="30"/>
      <c r="F347" s="8"/>
      <c r="G347" s="8"/>
      <c r="H347" s="61"/>
      <c r="I347" s="8"/>
      <c r="J347" s="8"/>
      <c r="K347" s="85">
        <f t="shared" si="62"/>
        <v>0</v>
      </c>
      <c r="L347" s="22"/>
      <c r="M347" s="23"/>
      <c r="N347" s="78"/>
      <c r="O347" s="78"/>
      <c r="P347" s="78"/>
      <c r="Q347" s="78"/>
      <c r="R347" s="78"/>
      <c r="S347" s="71"/>
      <c r="T347" s="78"/>
      <c r="U347" s="78"/>
      <c r="V347" s="71"/>
    </row>
    <row r="348" spans="1:22" ht="34.9" customHeight="1">
      <c r="A348" s="24" t="s">
        <v>229</v>
      </c>
      <c r="B348" s="25"/>
      <c r="C348" s="26"/>
      <c r="D348" s="25"/>
      <c r="E348" s="26"/>
      <c r="F348" s="25"/>
      <c r="G348" s="25"/>
      <c r="H348" s="60"/>
      <c r="I348" s="25"/>
      <c r="J348" s="25"/>
      <c r="K348" s="85">
        <f t="shared" si="62"/>
        <v>0</v>
      </c>
      <c r="L348" s="27"/>
      <c r="M348" s="28"/>
      <c r="N348" s="79"/>
      <c r="O348" s="79"/>
      <c r="P348" s="79"/>
      <c r="Q348" s="79"/>
      <c r="R348" s="79"/>
      <c r="S348" s="72"/>
      <c r="T348" s="79"/>
      <c r="U348" s="79"/>
      <c r="V348" s="72"/>
    </row>
    <row r="349" spans="1:22" ht="34.9" customHeight="1">
      <c r="A349" s="29" t="s">
        <v>364</v>
      </c>
      <c r="B349" s="8"/>
      <c r="C349" s="30"/>
      <c r="D349" s="8"/>
      <c r="E349" s="30"/>
      <c r="F349" s="8"/>
      <c r="G349" s="8"/>
      <c r="H349" s="61"/>
      <c r="I349" s="8"/>
      <c r="J349" s="8"/>
      <c r="K349" s="85">
        <f t="shared" si="62"/>
        <v>0</v>
      </c>
      <c r="L349" s="22"/>
      <c r="M349" s="23"/>
      <c r="N349" s="78"/>
      <c r="O349" s="78"/>
      <c r="P349" s="78"/>
      <c r="Q349" s="78"/>
      <c r="R349" s="78"/>
      <c r="S349" s="71"/>
      <c r="T349" s="78"/>
      <c r="U349" s="78"/>
      <c r="V349" s="71"/>
    </row>
    <row r="350" spans="1:22" ht="34.9" customHeight="1">
      <c r="A350" s="24" t="s">
        <v>365</v>
      </c>
      <c r="B350" s="25"/>
      <c r="C350" s="26"/>
      <c r="D350" s="25"/>
      <c r="E350" s="26"/>
      <c r="F350" s="25"/>
      <c r="G350" s="25"/>
      <c r="H350" s="60"/>
      <c r="I350" s="25"/>
      <c r="J350" s="25"/>
      <c r="K350" s="85">
        <f t="shared" si="62"/>
        <v>0</v>
      </c>
      <c r="L350" s="27"/>
      <c r="M350" s="28"/>
      <c r="N350" s="79"/>
      <c r="O350" s="79"/>
      <c r="P350" s="79"/>
      <c r="Q350" s="79"/>
      <c r="R350" s="79"/>
      <c r="S350" s="72"/>
      <c r="T350" s="79"/>
      <c r="U350" s="79"/>
      <c r="V350" s="72"/>
    </row>
    <row r="351" spans="1:22" ht="34.9" customHeight="1">
      <c r="A351" s="29" t="s">
        <v>366</v>
      </c>
      <c r="B351" s="8"/>
      <c r="C351" s="30"/>
      <c r="D351" s="8"/>
      <c r="E351" s="30"/>
      <c r="F351" s="8"/>
      <c r="G351" s="8"/>
      <c r="H351" s="61"/>
      <c r="I351" s="8"/>
      <c r="J351" s="8"/>
      <c r="K351" s="85">
        <f t="shared" si="62"/>
        <v>0</v>
      </c>
      <c r="L351" s="22"/>
      <c r="M351" s="23"/>
      <c r="N351" s="78"/>
      <c r="O351" s="78"/>
      <c r="P351" s="78"/>
      <c r="Q351" s="78"/>
      <c r="R351" s="78"/>
      <c r="S351" s="71"/>
      <c r="T351" s="78"/>
      <c r="U351" s="78"/>
      <c r="V351" s="71"/>
    </row>
    <row r="352" spans="1:22" ht="34.9" customHeight="1">
      <c r="A352" s="24" t="s">
        <v>367</v>
      </c>
      <c r="B352" s="25"/>
      <c r="C352" s="26"/>
      <c r="D352" s="25"/>
      <c r="E352" s="26"/>
      <c r="F352" s="25"/>
      <c r="G352" s="25"/>
      <c r="H352" s="60"/>
      <c r="I352" s="25"/>
      <c r="J352" s="25"/>
      <c r="K352" s="85">
        <f t="shared" si="62"/>
        <v>0</v>
      </c>
      <c r="L352" s="27"/>
      <c r="M352" s="28"/>
      <c r="N352" s="79"/>
      <c r="O352" s="79"/>
      <c r="P352" s="79"/>
      <c r="Q352" s="79"/>
      <c r="R352" s="79"/>
      <c r="S352" s="72"/>
      <c r="T352" s="79"/>
      <c r="U352" s="79"/>
      <c r="V352" s="72"/>
    </row>
    <row r="353" spans="1:22" ht="34.9" customHeight="1">
      <c r="A353" s="29" t="s">
        <v>382</v>
      </c>
      <c r="B353" s="8"/>
      <c r="C353" s="30"/>
      <c r="D353" s="8"/>
      <c r="E353" s="30"/>
      <c r="F353" s="8"/>
      <c r="G353" s="8"/>
      <c r="H353" s="61"/>
      <c r="I353" s="8"/>
      <c r="J353" s="8"/>
      <c r="K353" s="85">
        <f t="shared" si="62"/>
        <v>0</v>
      </c>
      <c r="L353" s="22"/>
      <c r="M353" s="23"/>
      <c r="N353" s="78"/>
      <c r="O353" s="78"/>
      <c r="P353" s="78"/>
      <c r="Q353" s="78"/>
      <c r="R353" s="78"/>
      <c r="S353" s="71"/>
      <c r="T353" s="78"/>
      <c r="U353" s="78"/>
      <c r="V353" s="71"/>
    </row>
    <row r="354" spans="1:22" ht="34.9" customHeight="1">
      <c r="A354" s="24" t="s">
        <v>383</v>
      </c>
      <c r="B354" s="25"/>
      <c r="C354" s="26"/>
      <c r="D354" s="25"/>
      <c r="E354" s="26"/>
      <c r="F354" s="25"/>
      <c r="G354" s="25"/>
      <c r="H354" s="60"/>
      <c r="I354" s="25"/>
      <c r="J354" s="25"/>
      <c r="K354" s="85">
        <f t="shared" si="62"/>
        <v>0</v>
      </c>
      <c r="L354" s="27"/>
      <c r="M354" s="28"/>
      <c r="N354" s="79"/>
      <c r="O354" s="79"/>
      <c r="P354" s="79"/>
      <c r="Q354" s="79"/>
      <c r="R354" s="79"/>
      <c r="S354" s="72"/>
      <c r="T354" s="79"/>
      <c r="U354" s="79"/>
      <c r="V354" s="72"/>
    </row>
    <row r="355" spans="1:22" ht="34.9" customHeight="1">
      <c r="A355" s="29" t="s">
        <v>384</v>
      </c>
      <c r="B355" s="8"/>
      <c r="C355" s="30"/>
      <c r="D355" s="8"/>
      <c r="E355" s="30"/>
      <c r="F355" s="8"/>
      <c r="G355" s="8"/>
      <c r="H355" s="61"/>
      <c r="I355" s="8"/>
      <c r="J355" s="8"/>
      <c r="K355" s="85">
        <f t="shared" si="62"/>
        <v>0</v>
      </c>
      <c r="L355" s="22"/>
      <c r="M355" s="23"/>
      <c r="N355" s="78"/>
      <c r="O355" s="78"/>
      <c r="P355" s="78"/>
      <c r="Q355" s="78"/>
      <c r="R355" s="78"/>
      <c r="S355" s="71"/>
      <c r="T355" s="78"/>
      <c r="U355" s="78"/>
      <c r="V355" s="71"/>
    </row>
    <row r="356" spans="1:22" ht="34.9" customHeight="1">
      <c r="A356" s="24" t="s">
        <v>385</v>
      </c>
      <c r="B356" s="25"/>
      <c r="C356" s="26"/>
      <c r="D356" s="25"/>
      <c r="E356" s="26"/>
      <c r="F356" s="25"/>
      <c r="G356" s="25"/>
      <c r="H356" s="60"/>
      <c r="I356" s="25"/>
      <c r="J356" s="25"/>
      <c r="K356" s="85">
        <f t="shared" si="62"/>
        <v>0</v>
      </c>
      <c r="L356" s="27"/>
      <c r="M356" s="28"/>
      <c r="N356" s="79"/>
      <c r="O356" s="79"/>
      <c r="P356" s="79"/>
      <c r="Q356" s="79"/>
      <c r="R356" s="79"/>
      <c r="S356" s="72"/>
      <c r="T356" s="79"/>
      <c r="U356" s="79"/>
      <c r="V356" s="72"/>
    </row>
    <row r="357" spans="1:22" ht="34.9" customHeight="1">
      <c r="A357" s="29" t="s">
        <v>386</v>
      </c>
      <c r="B357" s="8"/>
      <c r="C357" s="30"/>
      <c r="D357" s="8"/>
      <c r="E357" s="30"/>
      <c r="F357" s="8"/>
      <c r="G357" s="8"/>
      <c r="H357" s="61"/>
      <c r="I357" s="8"/>
      <c r="J357" s="8"/>
      <c r="K357" s="85">
        <f t="shared" si="62"/>
        <v>0</v>
      </c>
      <c r="L357" s="22"/>
      <c r="M357" s="23"/>
      <c r="N357" s="78"/>
      <c r="O357" s="78"/>
      <c r="P357" s="78"/>
      <c r="Q357" s="78"/>
      <c r="R357" s="78"/>
      <c r="S357" s="71"/>
      <c r="T357" s="78"/>
      <c r="U357" s="78"/>
      <c r="V357" s="71"/>
    </row>
    <row r="358" spans="1:22" ht="34.9" customHeight="1">
      <c r="A358" s="24" t="s">
        <v>387</v>
      </c>
      <c r="B358" s="25"/>
      <c r="C358" s="26"/>
      <c r="D358" s="25"/>
      <c r="E358" s="26"/>
      <c r="F358" s="25"/>
      <c r="G358" s="25"/>
      <c r="H358" s="60"/>
      <c r="I358" s="25"/>
      <c r="J358" s="25"/>
      <c r="K358" s="85">
        <f t="shared" si="62"/>
        <v>0</v>
      </c>
      <c r="L358" s="27"/>
      <c r="M358" s="28"/>
      <c r="N358" s="79"/>
      <c r="O358" s="79"/>
      <c r="P358" s="79"/>
      <c r="Q358" s="79"/>
      <c r="R358" s="79"/>
      <c r="S358" s="72"/>
      <c r="T358" s="79"/>
      <c r="U358" s="79"/>
      <c r="V358" s="72"/>
    </row>
    <row r="359" spans="1:22" ht="34.9" customHeight="1">
      <c r="A359" s="29" t="s">
        <v>388</v>
      </c>
      <c r="B359" s="8"/>
      <c r="C359" s="30"/>
      <c r="D359" s="8"/>
      <c r="E359" s="30"/>
      <c r="F359" s="8"/>
      <c r="G359" s="8"/>
      <c r="H359" s="61"/>
      <c r="I359" s="8"/>
      <c r="J359" s="8"/>
      <c r="K359" s="85">
        <f t="shared" si="62"/>
        <v>0</v>
      </c>
      <c r="L359" s="22"/>
      <c r="M359" s="23"/>
      <c r="N359" s="78"/>
      <c r="O359" s="78"/>
      <c r="P359" s="78"/>
      <c r="Q359" s="78"/>
      <c r="R359" s="78"/>
      <c r="S359" s="71"/>
      <c r="T359" s="78"/>
      <c r="U359" s="78"/>
      <c r="V359" s="71"/>
    </row>
    <row r="360" spans="1:22" ht="34.9" customHeight="1">
      <c r="A360" s="24" t="s">
        <v>389</v>
      </c>
      <c r="B360" s="25"/>
      <c r="C360" s="26"/>
      <c r="D360" s="25"/>
      <c r="E360" s="26"/>
      <c r="F360" s="25"/>
      <c r="G360" s="25"/>
      <c r="H360" s="60"/>
      <c r="I360" s="25"/>
      <c r="J360" s="25"/>
      <c r="K360" s="85">
        <f t="shared" si="62"/>
        <v>0</v>
      </c>
      <c r="L360" s="27"/>
      <c r="M360" s="28"/>
      <c r="N360" s="79"/>
      <c r="O360" s="79"/>
      <c r="P360" s="79"/>
      <c r="Q360" s="79"/>
      <c r="R360" s="79"/>
      <c r="S360" s="72"/>
      <c r="T360" s="79"/>
      <c r="U360" s="79"/>
      <c r="V360" s="72"/>
    </row>
    <row r="361" spans="1:22" ht="34.9" customHeight="1">
      <c r="A361" s="29" t="s">
        <v>390</v>
      </c>
      <c r="B361" s="8"/>
      <c r="C361" s="30"/>
      <c r="D361" s="8"/>
      <c r="E361" s="30"/>
      <c r="F361" s="8"/>
      <c r="G361" s="8"/>
      <c r="H361" s="61"/>
      <c r="I361" s="8"/>
      <c r="J361" s="8"/>
      <c r="K361" s="85">
        <f t="shared" si="62"/>
        <v>0</v>
      </c>
      <c r="L361" s="22"/>
      <c r="M361" s="23"/>
      <c r="N361" s="78"/>
      <c r="O361" s="78"/>
      <c r="P361" s="78"/>
      <c r="Q361" s="78"/>
      <c r="R361" s="78"/>
      <c r="S361" s="71"/>
      <c r="T361" s="78"/>
      <c r="U361" s="78"/>
      <c r="V361" s="71"/>
    </row>
    <row r="362" spans="1:22" ht="34.9" customHeight="1">
      <c r="A362" s="24" t="s">
        <v>391</v>
      </c>
      <c r="B362" s="25"/>
      <c r="C362" s="26"/>
      <c r="D362" s="25"/>
      <c r="E362" s="26"/>
      <c r="F362" s="25"/>
      <c r="G362" s="25"/>
      <c r="H362" s="60"/>
      <c r="I362" s="25"/>
      <c r="J362" s="25"/>
      <c r="K362" s="85">
        <f t="shared" si="62"/>
        <v>0</v>
      </c>
      <c r="L362" s="27"/>
      <c r="M362" s="28"/>
      <c r="N362" s="79"/>
      <c r="O362" s="79"/>
      <c r="P362" s="79"/>
      <c r="Q362" s="79"/>
      <c r="R362" s="79"/>
      <c r="S362" s="72"/>
      <c r="T362" s="79"/>
      <c r="U362" s="79"/>
      <c r="V362" s="72"/>
    </row>
    <row r="363" spans="1:22" s="35" customFormat="1" ht="34.9" customHeight="1" thickBot="1">
      <c r="A363" s="31" t="s">
        <v>100</v>
      </c>
      <c r="B363" s="32"/>
      <c r="C363" s="88"/>
      <c r="D363" s="32">
        <f t="shared" ref="D363:K363" si="69">SUM(C330:C362)</f>
        <v>5.5</v>
      </c>
      <c r="E363" s="33">
        <f t="shared" si="69"/>
        <v>135.67500000000001</v>
      </c>
      <c r="F363" s="32">
        <f t="shared" si="69"/>
        <v>14</v>
      </c>
      <c r="G363" s="32">
        <f t="shared" si="69"/>
        <v>343.44000000000005</v>
      </c>
      <c r="H363" s="62">
        <f t="shared" si="69"/>
        <v>479.11500000000001</v>
      </c>
      <c r="I363" s="32">
        <f t="shared" si="69"/>
        <v>14.75</v>
      </c>
      <c r="J363" s="32">
        <f t="shared" si="69"/>
        <v>379.17749999999995</v>
      </c>
      <c r="K363" s="86">
        <f t="shared" si="69"/>
        <v>99.937500000000014</v>
      </c>
      <c r="L363" s="31"/>
      <c r="M363" s="34"/>
      <c r="N363" s="80"/>
      <c r="O363" s="80"/>
      <c r="P363" s="80"/>
      <c r="Q363" s="80"/>
      <c r="R363" s="80"/>
      <c r="S363" s="73"/>
      <c r="T363" s="80"/>
      <c r="U363" s="80"/>
      <c r="V363" s="73"/>
    </row>
    <row r="364" spans="1:22" ht="34.9" customHeight="1">
      <c r="A364" s="19" t="s">
        <v>230</v>
      </c>
      <c r="B364" s="20"/>
      <c r="C364" s="21"/>
      <c r="D364" s="20"/>
      <c r="E364" s="21"/>
      <c r="F364" s="20"/>
      <c r="G364" s="20"/>
      <c r="H364" s="59"/>
      <c r="I364" s="20"/>
      <c r="J364" s="20"/>
      <c r="K364" s="85"/>
      <c r="L364" s="22"/>
      <c r="M364" s="23"/>
      <c r="N364" s="78"/>
      <c r="O364" s="78"/>
      <c r="P364" s="78"/>
      <c r="Q364" s="78"/>
      <c r="R364" s="78"/>
      <c r="S364" s="71"/>
      <c r="T364" s="78"/>
      <c r="U364" s="78"/>
      <c r="V364" s="71"/>
    </row>
    <row r="365" spans="1:22" ht="34.9" customHeight="1">
      <c r="A365" s="24" t="s">
        <v>368</v>
      </c>
      <c r="B365" s="25">
        <v>21.25</v>
      </c>
      <c r="C365" s="26">
        <v>0.25</v>
      </c>
      <c r="D365" s="25">
        <f t="shared" ref="D365:D370" si="70">B365*C365</f>
        <v>5.3125</v>
      </c>
      <c r="E365" s="26"/>
      <c r="F365" s="25">
        <f t="shared" ref="F365:F370" si="71">B365*E365</f>
        <v>0</v>
      </c>
      <c r="G365" s="25">
        <f t="shared" ref="G365:G370" si="72">D365+F365</f>
        <v>5.3125</v>
      </c>
      <c r="H365" s="60">
        <v>0.25</v>
      </c>
      <c r="I365" s="25">
        <f t="shared" ref="I365:I370" si="73">B365*H365</f>
        <v>5.3125</v>
      </c>
      <c r="J365" s="25">
        <f t="shared" ref="J365:J370" si="74">G365-I365</f>
        <v>0</v>
      </c>
      <c r="K365" s="85">
        <f t="shared" ref="K365:K376" si="75">C365+E365-H365</f>
        <v>0</v>
      </c>
      <c r="L365" s="27"/>
      <c r="M365" s="28"/>
      <c r="N365" s="79">
        <v>20</v>
      </c>
      <c r="O365" s="79">
        <f t="shared" si="47"/>
        <v>1.0625</v>
      </c>
      <c r="P365" s="79">
        <f t="shared" si="57"/>
        <v>3.541666666666667</v>
      </c>
      <c r="Q365" s="79">
        <v>5</v>
      </c>
      <c r="R365" s="79">
        <f>Q365-O365</f>
        <v>3.9375</v>
      </c>
      <c r="S365" s="72">
        <f>O365/Q365</f>
        <v>0.21249999999999999</v>
      </c>
      <c r="T365" s="79"/>
      <c r="U365" s="79"/>
      <c r="V365" s="72"/>
    </row>
    <row r="366" spans="1:22" ht="34.9" customHeight="1">
      <c r="A366" s="29" t="s">
        <v>231</v>
      </c>
      <c r="B366" s="8">
        <v>22</v>
      </c>
      <c r="C366" s="30">
        <v>0.5</v>
      </c>
      <c r="D366" s="8">
        <f t="shared" si="70"/>
        <v>11</v>
      </c>
      <c r="E366" s="30"/>
      <c r="F366" s="8">
        <f t="shared" si="71"/>
        <v>0</v>
      </c>
      <c r="G366" s="8">
        <f t="shared" si="72"/>
        <v>11</v>
      </c>
      <c r="H366" s="61">
        <v>0.5</v>
      </c>
      <c r="I366" s="8">
        <f t="shared" si="73"/>
        <v>11</v>
      </c>
      <c r="J366" s="8">
        <f t="shared" si="74"/>
        <v>0</v>
      </c>
      <c r="K366" s="85">
        <f t="shared" si="75"/>
        <v>0</v>
      </c>
      <c r="L366" s="22"/>
      <c r="M366" s="23"/>
      <c r="N366" s="78">
        <v>20</v>
      </c>
      <c r="O366" s="78">
        <f t="shared" ref="O366:O369" si="76">B366/N366</f>
        <v>1.1000000000000001</v>
      </c>
      <c r="P366" s="78">
        <f t="shared" si="57"/>
        <v>3.666666666666667</v>
      </c>
      <c r="Q366" s="78">
        <v>4.5</v>
      </c>
      <c r="R366" s="78">
        <f>Q366-O366</f>
        <v>3.4</v>
      </c>
      <c r="S366" s="71">
        <f>O366/Q366</f>
        <v>0.24444444444444446</v>
      </c>
      <c r="T366" s="78"/>
      <c r="U366" s="78"/>
      <c r="V366" s="71"/>
    </row>
    <row r="367" spans="1:22" ht="34.9" customHeight="1">
      <c r="A367" s="24" t="s">
        <v>232</v>
      </c>
      <c r="B367" s="25">
        <v>25.74</v>
      </c>
      <c r="C367" s="26">
        <v>1.25</v>
      </c>
      <c r="D367" s="25">
        <f t="shared" si="70"/>
        <v>32.174999999999997</v>
      </c>
      <c r="E367" s="26"/>
      <c r="F367" s="25">
        <f t="shared" si="71"/>
        <v>0</v>
      </c>
      <c r="G367" s="25">
        <f t="shared" si="72"/>
        <v>32.174999999999997</v>
      </c>
      <c r="H367" s="60">
        <v>1.25</v>
      </c>
      <c r="I367" s="25">
        <f t="shared" si="73"/>
        <v>32.174999999999997</v>
      </c>
      <c r="J367" s="25">
        <f t="shared" si="74"/>
        <v>0</v>
      </c>
      <c r="K367" s="85">
        <f t="shared" si="75"/>
        <v>0</v>
      </c>
      <c r="L367" s="27"/>
      <c r="M367" s="28"/>
      <c r="N367" s="79">
        <v>20</v>
      </c>
      <c r="O367" s="79">
        <f t="shared" si="76"/>
        <v>1.2869999999999999</v>
      </c>
      <c r="P367" s="79">
        <f t="shared" si="57"/>
        <v>4.29</v>
      </c>
      <c r="Q367" s="79">
        <v>5</v>
      </c>
      <c r="R367" s="79">
        <f>Q367-O367</f>
        <v>3.7130000000000001</v>
      </c>
      <c r="S367" s="72">
        <f>O367/Q367</f>
        <v>0.25739999999999996</v>
      </c>
      <c r="T367" s="79"/>
      <c r="U367" s="79"/>
      <c r="V367" s="72"/>
    </row>
    <row r="368" spans="1:22" ht="34.9" customHeight="1">
      <c r="A368" s="29" t="s">
        <v>233</v>
      </c>
      <c r="B368" s="8">
        <v>13.35</v>
      </c>
      <c r="C368" s="30">
        <v>1.75</v>
      </c>
      <c r="D368" s="8">
        <f t="shared" si="70"/>
        <v>23.362500000000001</v>
      </c>
      <c r="E368" s="30">
        <v>2</v>
      </c>
      <c r="F368" s="8">
        <f t="shared" si="71"/>
        <v>26.7</v>
      </c>
      <c r="G368" s="8">
        <f t="shared" si="72"/>
        <v>50.0625</v>
      </c>
      <c r="H368" s="61">
        <v>2.25</v>
      </c>
      <c r="I368" s="8">
        <f t="shared" si="73"/>
        <v>30.037499999999998</v>
      </c>
      <c r="J368" s="8">
        <f t="shared" si="74"/>
        <v>20.025000000000002</v>
      </c>
      <c r="K368" s="85">
        <f t="shared" si="75"/>
        <v>1.5</v>
      </c>
      <c r="L368" s="22"/>
      <c r="M368" s="23"/>
      <c r="N368" s="78"/>
      <c r="O368" s="78"/>
      <c r="P368" s="78"/>
      <c r="Q368" s="78"/>
      <c r="R368" s="78"/>
      <c r="S368" s="71"/>
      <c r="T368" s="78"/>
      <c r="U368" s="78"/>
      <c r="V368" s="71"/>
    </row>
    <row r="369" spans="1:22" ht="34.9" customHeight="1">
      <c r="A369" s="24" t="s">
        <v>234</v>
      </c>
      <c r="B369" s="25">
        <v>24.72</v>
      </c>
      <c r="C369" s="26">
        <v>1.25</v>
      </c>
      <c r="D369" s="25">
        <f t="shared" si="70"/>
        <v>30.9</v>
      </c>
      <c r="E369" s="26"/>
      <c r="F369" s="25">
        <f t="shared" si="71"/>
        <v>0</v>
      </c>
      <c r="G369" s="25">
        <f t="shared" si="72"/>
        <v>30.9</v>
      </c>
      <c r="H369" s="60">
        <v>0.75</v>
      </c>
      <c r="I369" s="25">
        <f t="shared" si="73"/>
        <v>18.54</v>
      </c>
      <c r="J369" s="25">
        <f t="shared" si="74"/>
        <v>12.36</v>
      </c>
      <c r="K369" s="85">
        <f t="shared" si="75"/>
        <v>0.5</v>
      </c>
      <c r="L369" s="27"/>
      <c r="M369" s="28"/>
      <c r="N369" s="79">
        <v>20</v>
      </c>
      <c r="O369" s="79">
        <f t="shared" si="76"/>
        <v>1.236</v>
      </c>
      <c r="P369" s="79">
        <f t="shared" si="57"/>
        <v>4.12</v>
      </c>
      <c r="Q369" s="79">
        <v>4.5</v>
      </c>
      <c r="R369" s="79">
        <f>Q369-O369</f>
        <v>3.2640000000000002</v>
      </c>
      <c r="S369" s="72">
        <f>O369/Q369</f>
        <v>0.27466666666666667</v>
      </c>
      <c r="T369" s="79"/>
      <c r="U369" s="79"/>
      <c r="V369" s="72"/>
    </row>
    <row r="370" spans="1:22" ht="34.9" customHeight="1">
      <c r="A370" s="29" t="s">
        <v>235</v>
      </c>
      <c r="B370" s="8">
        <v>25.44</v>
      </c>
      <c r="C370" s="30">
        <v>0.25</v>
      </c>
      <c r="D370" s="8">
        <f t="shared" si="70"/>
        <v>6.36</v>
      </c>
      <c r="E370" s="30">
        <v>1</v>
      </c>
      <c r="F370" s="8">
        <f t="shared" si="71"/>
        <v>25.44</v>
      </c>
      <c r="G370" s="8">
        <f t="shared" si="72"/>
        <v>31.8</v>
      </c>
      <c r="H370" s="61">
        <v>1.25</v>
      </c>
      <c r="I370" s="8">
        <f t="shared" si="73"/>
        <v>31.8</v>
      </c>
      <c r="J370" s="8">
        <f t="shared" si="74"/>
        <v>0</v>
      </c>
      <c r="K370" s="85">
        <f t="shared" si="75"/>
        <v>0</v>
      </c>
      <c r="L370" s="22"/>
      <c r="M370" s="23"/>
      <c r="N370" s="78"/>
      <c r="O370" s="78"/>
      <c r="P370" s="78"/>
      <c r="Q370" s="78"/>
      <c r="R370" s="78"/>
      <c r="S370" s="71"/>
      <c r="T370" s="78"/>
      <c r="U370" s="78"/>
      <c r="V370" s="71"/>
    </row>
    <row r="371" spans="1:22" ht="34.9" customHeight="1">
      <c r="A371" s="24" t="s">
        <v>236</v>
      </c>
      <c r="B371" s="25"/>
      <c r="C371" s="26"/>
      <c r="D371" s="25"/>
      <c r="E371" s="26"/>
      <c r="F371" s="25"/>
      <c r="G371" s="25"/>
      <c r="H371" s="60"/>
      <c r="I371" s="25"/>
      <c r="J371" s="25"/>
      <c r="K371" s="85">
        <f t="shared" si="75"/>
        <v>0</v>
      </c>
      <c r="L371" s="27"/>
      <c r="M371" s="28"/>
      <c r="N371" s="79"/>
      <c r="O371" s="79"/>
      <c r="P371" s="79"/>
      <c r="Q371" s="79"/>
      <c r="R371" s="79"/>
      <c r="S371" s="72"/>
      <c r="T371" s="79"/>
      <c r="U371" s="79"/>
      <c r="V371" s="72"/>
    </row>
    <row r="372" spans="1:22" ht="34.9" customHeight="1">
      <c r="A372" s="29" t="s">
        <v>382</v>
      </c>
      <c r="B372" s="8"/>
      <c r="C372" s="30"/>
      <c r="D372" s="8"/>
      <c r="E372" s="30"/>
      <c r="F372" s="8"/>
      <c r="G372" s="8"/>
      <c r="H372" s="61"/>
      <c r="I372" s="8"/>
      <c r="J372" s="8"/>
      <c r="K372" s="85">
        <f t="shared" si="75"/>
        <v>0</v>
      </c>
      <c r="L372" s="22"/>
      <c r="M372" s="23"/>
      <c r="N372" s="78"/>
      <c r="O372" s="78"/>
      <c r="P372" s="78"/>
      <c r="Q372" s="78"/>
      <c r="R372" s="78"/>
      <c r="S372" s="71"/>
      <c r="T372" s="78"/>
      <c r="U372" s="78"/>
      <c r="V372" s="71"/>
    </row>
    <row r="373" spans="1:22" ht="34.9" customHeight="1">
      <c r="A373" s="24" t="s">
        <v>383</v>
      </c>
      <c r="B373" s="25"/>
      <c r="C373" s="26"/>
      <c r="D373" s="25"/>
      <c r="E373" s="26"/>
      <c r="F373" s="25"/>
      <c r="G373" s="25"/>
      <c r="H373" s="60"/>
      <c r="I373" s="25"/>
      <c r="J373" s="25"/>
      <c r="K373" s="85">
        <f t="shared" si="75"/>
        <v>0</v>
      </c>
      <c r="L373" s="27"/>
      <c r="M373" s="28"/>
      <c r="N373" s="79"/>
      <c r="O373" s="79"/>
      <c r="P373" s="79"/>
      <c r="Q373" s="79"/>
      <c r="R373" s="79"/>
      <c r="S373" s="72"/>
      <c r="T373" s="79"/>
      <c r="U373" s="79"/>
      <c r="V373" s="72"/>
    </row>
    <row r="374" spans="1:22" ht="34.9" customHeight="1">
      <c r="A374" s="29" t="s">
        <v>384</v>
      </c>
      <c r="B374" s="8"/>
      <c r="C374" s="30"/>
      <c r="D374" s="8"/>
      <c r="E374" s="30"/>
      <c r="F374" s="8"/>
      <c r="G374" s="8"/>
      <c r="H374" s="61"/>
      <c r="I374" s="8"/>
      <c r="J374" s="8"/>
      <c r="K374" s="85">
        <f t="shared" si="75"/>
        <v>0</v>
      </c>
      <c r="L374" s="22"/>
      <c r="M374" s="23"/>
      <c r="N374" s="78"/>
      <c r="O374" s="78"/>
      <c r="P374" s="78"/>
      <c r="Q374" s="78"/>
      <c r="R374" s="78"/>
      <c r="S374" s="71"/>
      <c r="T374" s="78"/>
      <c r="U374" s="78"/>
      <c r="V374" s="71"/>
    </row>
    <row r="375" spans="1:22" ht="34.9" customHeight="1">
      <c r="A375" s="24" t="s">
        <v>385</v>
      </c>
      <c r="B375" s="25"/>
      <c r="C375" s="26"/>
      <c r="D375" s="25"/>
      <c r="E375" s="26"/>
      <c r="F375" s="25"/>
      <c r="G375" s="25"/>
      <c r="H375" s="60"/>
      <c r="I375" s="25"/>
      <c r="J375" s="25"/>
      <c r="K375" s="85">
        <f t="shared" si="75"/>
        <v>0</v>
      </c>
      <c r="L375" s="27"/>
      <c r="M375" s="28"/>
      <c r="N375" s="79"/>
      <c r="O375" s="79"/>
      <c r="P375" s="79"/>
      <c r="Q375" s="79"/>
      <c r="R375" s="79"/>
      <c r="S375" s="72"/>
      <c r="T375" s="79"/>
      <c r="U375" s="79"/>
      <c r="V375" s="72"/>
    </row>
    <row r="376" spans="1:22" ht="34.9" customHeight="1">
      <c r="A376" s="29" t="s">
        <v>386</v>
      </c>
      <c r="B376" s="8"/>
      <c r="C376" s="30"/>
      <c r="D376" s="8"/>
      <c r="E376" s="30"/>
      <c r="F376" s="8"/>
      <c r="G376" s="8"/>
      <c r="H376" s="61"/>
      <c r="I376" s="8"/>
      <c r="J376" s="8"/>
      <c r="K376" s="85">
        <f t="shared" si="75"/>
        <v>0</v>
      </c>
      <c r="L376" s="22"/>
      <c r="M376" s="23"/>
      <c r="N376" s="78"/>
      <c r="O376" s="78"/>
      <c r="P376" s="78"/>
      <c r="Q376" s="78"/>
      <c r="R376" s="78"/>
      <c r="S376" s="71"/>
      <c r="T376" s="78"/>
      <c r="U376" s="78"/>
      <c r="V376" s="71"/>
    </row>
    <row r="377" spans="1:22" s="35" customFormat="1" ht="34.9" customHeight="1" thickBot="1">
      <c r="A377" s="31" t="s">
        <v>100</v>
      </c>
      <c r="B377" s="32"/>
      <c r="C377" s="33"/>
      <c r="D377" s="32">
        <f t="shared" ref="D377:K377" si="77">SUM(D365:D376)</f>
        <v>109.11</v>
      </c>
      <c r="E377" s="33">
        <f t="shared" si="77"/>
        <v>3</v>
      </c>
      <c r="F377" s="32">
        <f t="shared" si="77"/>
        <v>52.14</v>
      </c>
      <c r="G377" s="32">
        <f t="shared" si="77"/>
        <v>161.25</v>
      </c>
      <c r="H377" s="62">
        <f t="shared" si="77"/>
        <v>6.25</v>
      </c>
      <c r="I377" s="32">
        <f t="shared" si="77"/>
        <v>128.86500000000001</v>
      </c>
      <c r="J377" s="32">
        <f t="shared" si="77"/>
        <v>32.385000000000005</v>
      </c>
      <c r="K377" s="86">
        <f t="shared" si="77"/>
        <v>2</v>
      </c>
      <c r="L377" s="31"/>
      <c r="M377" s="34"/>
      <c r="N377" s="80"/>
      <c r="O377" s="80"/>
      <c r="P377" s="80"/>
      <c r="Q377" s="80"/>
      <c r="R377" s="80"/>
      <c r="S377" s="73"/>
      <c r="T377" s="80"/>
      <c r="U377" s="80"/>
      <c r="V377" s="73"/>
    </row>
    <row r="378" spans="1:22" ht="34.9" customHeight="1">
      <c r="A378" s="19" t="s">
        <v>237</v>
      </c>
      <c r="B378" s="20"/>
      <c r="C378" s="21"/>
      <c r="D378" s="20"/>
      <c r="E378" s="21"/>
      <c r="F378" s="20"/>
      <c r="G378" s="20"/>
      <c r="H378" s="59"/>
      <c r="I378" s="20"/>
      <c r="J378" s="20"/>
      <c r="K378" s="85"/>
      <c r="L378" s="22"/>
      <c r="M378" s="23"/>
      <c r="N378" s="78"/>
      <c r="O378" s="78"/>
      <c r="P378" s="78"/>
      <c r="Q378" s="78"/>
      <c r="R378" s="78"/>
      <c r="S378" s="71"/>
      <c r="T378" s="78"/>
      <c r="U378" s="78"/>
      <c r="V378" s="71"/>
    </row>
    <row r="379" spans="1:22" ht="34.9" customHeight="1">
      <c r="A379" s="24" t="s">
        <v>369</v>
      </c>
      <c r="B379" s="25">
        <v>10.84</v>
      </c>
      <c r="C379" s="26">
        <v>2</v>
      </c>
      <c r="D379" s="25">
        <f t="shared" ref="D379:D391" si="78">B379*C379</f>
        <v>21.68</v>
      </c>
      <c r="E379" s="26"/>
      <c r="F379" s="25">
        <f t="shared" ref="F379:F391" si="79">B379*E379</f>
        <v>0</v>
      </c>
      <c r="G379" s="25">
        <f t="shared" ref="G379:G391" si="80">D379+F379</f>
        <v>21.68</v>
      </c>
      <c r="H379" s="60">
        <v>1.5</v>
      </c>
      <c r="I379" s="25">
        <f t="shared" ref="I379:I391" si="81">B379*H379</f>
        <v>16.259999999999998</v>
      </c>
      <c r="J379" s="25">
        <f t="shared" ref="J379:J391" si="82">G379-I379</f>
        <v>5.4200000000000017</v>
      </c>
      <c r="K379" s="85">
        <f t="shared" ref="K379:K403" si="83">C379+E379-H379</f>
        <v>0.5</v>
      </c>
      <c r="L379" s="27"/>
      <c r="M379" s="28"/>
      <c r="N379" s="79"/>
      <c r="O379" s="79"/>
      <c r="P379" s="79"/>
      <c r="Q379" s="79"/>
      <c r="R379" s="79"/>
      <c r="S379" s="72"/>
      <c r="T379" s="79"/>
      <c r="U379" s="79"/>
      <c r="V379" s="72"/>
    </row>
    <row r="380" spans="1:22" ht="34.9" customHeight="1">
      <c r="A380" s="29" t="s">
        <v>370</v>
      </c>
      <c r="B380" s="8">
        <v>10.77</v>
      </c>
      <c r="C380" s="30">
        <v>1</v>
      </c>
      <c r="D380" s="8">
        <f t="shared" si="78"/>
        <v>10.77</v>
      </c>
      <c r="E380" s="30">
        <v>2</v>
      </c>
      <c r="F380" s="8">
        <f t="shared" si="79"/>
        <v>21.54</v>
      </c>
      <c r="G380" s="8">
        <f t="shared" si="80"/>
        <v>32.31</v>
      </c>
      <c r="H380" s="61">
        <v>3</v>
      </c>
      <c r="I380" s="8">
        <f t="shared" si="81"/>
        <v>32.31</v>
      </c>
      <c r="J380" s="8">
        <f t="shared" si="82"/>
        <v>0</v>
      </c>
      <c r="K380" s="85">
        <f t="shared" si="83"/>
        <v>0</v>
      </c>
      <c r="L380" s="22"/>
      <c r="M380" s="23"/>
      <c r="N380" s="78"/>
      <c r="O380" s="78"/>
      <c r="P380" s="78"/>
      <c r="Q380" s="78"/>
      <c r="R380" s="78"/>
      <c r="S380" s="71"/>
      <c r="T380" s="78"/>
      <c r="U380" s="78"/>
      <c r="V380" s="71"/>
    </row>
    <row r="381" spans="1:22" ht="34.9" customHeight="1">
      <c r="A381" s="24" t="s">
        <v>371</v>
      </c>
      <c r="B381" s="25">
        <v>6.1</v>
      </c>
      <c r="C381" s="26">
        <v>4.25</v>
      </c>
      <c r="D381" s="25">
        <f t="shared" si="78"/>
        <v>25.924999999999997</v>
      </c>
      <c r="E381" s="26">
        <v>6</v>
      </c>
      <c r="F381" s="25">
        <f t="shared" si="79"/>
        <v>36.599999999999994</v>
      </c>
      <c r="G381" s="25">
        <f t="shared" si="80"/>
        <v>62.524999999999991</v>
      </c>
      <c r="H381" s="60">
        <v>6.5</v>
      </c>
      <c r="I381" s="25">
        <f t="shared" si="81"/>
        <v>39.65</v>
      </c>
      <c r="J381" s="25">
        <f t="shared" si="82"/>
        <v>22.874999999999993</v>
      </c>
      <c r="K381" s="85">
        <f t="shared" si="83"/>
        <v>3.75</v>
      </c>
      <c r="L381" s="27"/>
      <c r="M381" s="28"/>
      <c r="N381" s="79"/>
      <c r="O381" s="79"/>
      <c r="P381" s="79"/>
      <c r="Q381" s="79"/>
      <c r="R381" s="79"/>
      <c r="S381" s="72"/>
      <c r="T381" s="79"/>
      <c r="U381" s="79"/>
      <c r="V381" s="72"/>
    </row>
    <row r="382" spans="1:22" ht="34.9" customHeight="1">
      <c r="A382" s="29" t="s">
        <v>238</v>
      </c>
      <c r="B382" s="8">
        <v>7.22</v>
      </c>
      <c r="C382" s="30">
        <v>1.5</v>
      </c>
      <c r="D382" s="8">
        <f t="shared" si="78"/>
        <v>10.83</v>
      </c>
      <c r="E382" s="30">
        <v>1</v>
      </c>
      <c r="F382" s="8">
        <f t="shared" si="79"/>
        <v>7.22</v>
      </c>
      <c r="G382" s="8">
        <f t="shared" si="80"/>
        <v>18.05</v>
      </c>
      <c r="H382" s="61">
        <v>1</v>
      </c>
      <c r="I382" s="8">
        <f t="shared" si="81"/>
        <v>7.22</v>
      </c>
      <c r="J382" s="8">
        <f t="shared" si="82"/>
        <v>10.830000000000002</v>
      </c>
      <c r="K382" s="85">
        <f t="shared" si="83"/>
        <v>1.5</v>
      </c>
      <c r="L382" s="22"/>
      <c r="M382" s="23"/>
      <c r="N382" s="78"/>
      <c r="O382" s="78"/>
      <c r="P382" s="78"/>
      <c r="Q382" s="78"/>
      <c r="R382" s="78"/>
      <c r="S382" s="71"/>
      <c r="T382" s="78"/>
      <c r="U382" s="78"/>
      <c r="V382" s="71"/>
    </row>
    <row r="383" spans="1:22" ht="34.9" customHeight="1">
      <c r="A383" s="24" t="s">
        <v>239</v>
      </c>
      <c r="B383" s="25">
        <v>7.22</v>
      </c>
      <c r="C383" s="26">
        <v>5.25</v>
      </c>
      <c r="D383" s="25">
        <f t="shared" si="78"/>
        <v>37.905000000000001</v>
      </c>
      <c r="E383" s="26">
        <v>5</v>
      </c>
      <c r="F383" s="25">
        <f t="shared" si="79"/>
        <v>36.1</v>
      </c>
      <c r="G383" s="25">
        <f t="shared" si="80"/>
        <v>74.004999999999995</v>
      </c>
      <c r="H383" s="60">
        <v>4</v>
      </c>
      <c r="I383" s="25">
        <f t="shared" si="81"/>
        <v>28.88</v>
      </c>
      <c r="J383" s="25">
        <f t="shared" si="82"/>
        <v>45.125</v>
      </c>
      <c r="K383" s="85">
        <f t="shared" si="83"/>
        <v>6.25</v>
      </c>
      <c r="L383" s="27"/>
      <c r="M383" s="28"/>
      <c r="N383" s="79"/>
      <c r="O383" s="79"/>
      <c r="P383" s="79"/>
      <c r="Q383" s="79"/>
      <c r="R383" s="79"/>
      <c r="S383" s="72"/>
      <c r="T383" s="79"/>
      <c r="U383" s="79"/>
      <c r="V383" s="72"/>
    </row>
    <row r="384" spans="1:22" ht="34.9" customHeight="1">
      <c r="A384" s="29" t="s">
        <v>240</v>
      </c>
      <c r="B384" s="8">
        <v>7.22</v>
      </c>
      <c r="C384" s="30">
        <v>0</v>
      </c>
      <c r="D384" s="8">
        <f t="shared" si="78"/>
        <v>0</v>
      </c>
      <c r="E384" s="30">
        <v>2</v>
      </c>
      <c r="F384" s="8">
        <f t="shared" si="79"/>
        <v>14.44</v>
      </c>
      <c r="G384" s="8">
        <f t="shared" si="80"/>
        <v>14.44</v>
      </c>
      <c r="H384" s="61">
        <v>1.75</v>
      </c>
      <c r="I384" s="8">
        <f t="shared" si="81"/>
        <v>12.635</v>
      </c>
      <c r="J384" s="8">
        <f t="shared" si="82"/>
        <v>1.8049999999999997</v>
      </c>
      <c r="K384" s="85">
        <f t="shared" si="83"/>
        <v>0.25</v>
      </c>
      <c r="L384" s="22"/>
      <c r="M384" s="23"/>
      <c r="N384" s="78"/>
      <c r="O384" s="78"/>
      <c r="P384" s="78"/>
      <c r="Q384" s="78"/>
      <c r="R384" s="78"/>
      <c r="S384" s="71"/>
      <c r="T384" s="78"/>
      <c r="U384" s="78"/>
      <c r="V384" s="71"/>
    </row>
    <row r="385" spans="1:22" ht="34.9" customHeight="1">
      <c r="A385" s="24" t="s">
        <v>241</v>
      </c>
      <c r="B385" s="25">
        <v>7.22</v>
      </c>
      <c r="C385" s="26">
        <v>0.75</v>
      </c>
      <c r="D385" s="25">
        <f t="shared" si="78"/>
        <v>5.415</v>
      </c>
      <c r="E385" s="26">
        <v>2</v>
      </c>
      <c r="F385" s="25">
        <f t="shared" si="79"/>
        <v>14.44</v>
      </c>
      <c r="G385" s="25">
        <f t="shared" si="80"/>
        <v>19.855</v>
      </c>
      <c r="H385" s="60">
        <v>1</v>
      </c>
      <c r="I385" s="25">
        <f t="shared" si="81"/>
        <v>7.22</v>
      </c>
      <c r="J385" s="25">
        <f t="shared" si="82"/>
        <v>12.635000000000002</v>
      </c>
      <c r="K385" s="85">
        <f t="shared" si="83"/>
        <v>1.75</v>
      </c>
      <c r="L385" s="27"/>
      <c r="M385" s="28"/>
      <c r="N385" s="79"/>
      <c r="O385" s="79"/>
      <c r="P385" s="79"/>
      <c r="Q385" s="79"/>
      <c r="R385" s="79"/>
      <c r="S385" s="72"/>
      <c r="T385" s="79"/>
      <c r="U385" s="79"/>
      <c r="V385" s="72"/>
    </row>
    <row r="386" spans="1:22" ht="34.9" customHeight="1">
      <c r="A386" s="29" t="s">
        <v>242</v>
      </c>
      <c r="B386" s="8">
        <v>7.22</v>
      </c>
      <c r="C386" s="30">
        <v>1.75</v>
      </c>
      <c r="D386" s="8">
        <f t="shared" si="78"/>
        <v>12.635</v>
      </c>
      <c r="E386" s="30">
        <v>2</v>
      </c>
      <c r="F386" s="8">
        <f t="shared" si="79"/>
        <v>14.44</v>
      </c>
      <c r="G386" s="8">
        <f t="shared" si="80"/>
        <v>27.074999999999999</v>
      </c>
      <c r="H386" s="61">
        <v>2</v>
      </c>
      <c r="I386" s="8">
        <f t="shared" si="81"/>
        <v>14.44</v>
      </c>
      <c r="J386" s="8">
        <f t="shared" si="82"/>
        <v>12.635</v>
      </c>
      <c r="K386" s="85">
        <f t="shared" si="83"/>
        <v>1.75</v>
      </c>
      <c r="L386" s="22"/>
      <c r="M386" s="23"/>
      <c r="N386" s="78"/>
      <c r="O386" s="78"/>
      <c r="P386" s="78"/>
      <c r="Q386" s="78"/>
      <c r="R386" s="78"/>
      <c r="S386" s="71"/>
      <c r="T386" s="78"/>
      <c r="U386" s="78"/>
      <c r="V386" s="71"/>
    </row>
    <row r="387" spans="1:22" ht="34.9" customHeight="1">
      <c r="A387" s="24" t="s">
        <v>243</v>
      </c>
      <c r="B387" s="25">
        <v>9.8000000000000007</v>
      </c>
      <c r="C387" s="26">
        <v>0.75</v>
      </c>
      <c r="D387" s="25">
        <f t="shared" si="78"/>
        <v>7.3500000000000005</v>
      </c>
      <c r="E387" s="26">
        <v>2</v>
      </c>
      <c r="F387" s="25">
        <f t="shared" si="79"/>
        <v>19.600000000000001</v>
      </c>
      <c r="G387" s="25">
        <f t="shared" si="80"/>
        <v>26.950000000000003</v>
      </c>
      <c r="H387" s="60">
        <v>2.75</v>
      </c>
      <c r="I387" s="25">
        <f t="shared" si="81"/>
        <v>26.950000000000003</v>
      </c>
      <c r="J387" s="25">
        <f t="shared" si="82"/>
        <v>0</v>
      </c>
      <c r="K387" s="85">
        <f t="shared" si="83"/>
        <v>0</v>
      </c>
      <c r="L387" s="27"/>
      <c r="M387" s="28"/>
      <c r="N387" s="79"/>
      <c r="O387" s="79"/>
      <c r="P387" s="79"/>
      <c r="Q387" s="79"/>
      <c r="R387" s="79"/>
      <c r="S387" s="72"/>
      <c r="T387" s="79"/>
      <c r="U387" s="79"/>
      <c r="V387" s="72"/>
    </row>
    <row r="388" spans="1:22" ht="34.9" customHeight="1">
      <c r="A388" s="29" t="s">
        <v>244</v>
      </c>
      <c r="B388" s="8">
        <v>20</v>
      </c>
      <c r="C388" s="30">
        <v>0</v>
      </c>
      <c r="D388" s="8">
        <f t="shared" si="78"/>
        <v>0</v>
      </c>
      <c r="E388" s="30">
        <v>1</v>
      </c>
      <c r="F388" s="8">
        <f t="shared" si="79"/>
        <v>20</v>
      </c>
      <c r="G388" s="8">
        <f t="shared" si="80"/>
        <v>20</v>
      </c>
      <c r="H388" s="61">
        <v>1</v>
      </c>
      <c r="I388" s="8">
        <f t="shared" si="81"/>
        <v>20</v>
      </c>
      <c r="J388" s="8">
        <f t="shared" si="82"/>
        <v>0</v>
      </c>
      <c r="K388" s="85">
        <f t="shared" si="83"/>
        <v>0</v>
      </c>
      <c r="L388" s="22"/>
      <c r="M388" s="23"/>
      <c r="N388" s="78"/>
      <c r="O388" s="78"/>
      <c r="P388" s="78"/>
      <c r="Q388" s="78"/>
      <c r="R388" s="78"/>
      <c r="S388" s="71"/>
      <c r="T388" s="78"/>
      <c r="U388" s="78"/>
      <c r="V388" s="71"/>
    </row>
    <row r="389" spans="1:22" ht="34.9" customHeight="1">
      <c r="A389" s="24" t="s">
        <v>245</v>
      </c>
      <c r="B389" s="25">
        <v>8.8000000000000007</v>
      </c>
      <c r="C389" s="26">
        <v>4.75</v>
      </c>
      <c r="D389" s="25">
        <f t="shared" si="78"/>
        <v>41.800000000000004</v>
      </c>
      <c r="E389" s="26">
        <v>1</v>
      </c>
      <c r="F389" s="25">
        <f t="shared" si="79"/>
        <v>8.8000000000000007</v>
      </c>
      <c r="G389" s="25">
        <f t="shared" si="80"/>
        <v>50.600000000000009</v>
      </c>
      <c r="H389" s="60">
        <v>4.75</v>
      </c>
      <c r="I389" s="25">
        <f t="shared" si="81"/>
        <v>41.800000000000004</v>
      </c>
      <c r="J389" s="25">
        <f t="shared" si="82"/>
        <v>8.8000000000000043</v>
      </c>
      <c r="K389" s="85">
        <f t="shared" si="83"/>
        <v>1</v>
      </c>
      <c r="L389" s="27"/>
      <c r="M389" s="28"/>
      <c r="N389" s="79"/>
      <c r="O389" s="79"/>
      <c r="P389" s="79"/>
      <c r="Q389" s="79"/>
      <c r="R389" s="79"/>
      <c r="S389" s="72"/>
      <c r="T389" s="79"/>
      <c r="U389" s="79"/>
      <c r="V389" s="72"/>
    </row>
    <row r="390" spans="1:22" ht="34.9" customHeight="1">
      <c r="A390" s="29" t="s">
        <v>246</v>
      </c>
      <c r="B390" s="8">
        <v>8.6999999999999993</v>
      </c>
      <c r="C390" s="30">
        <v>0</v>
      </c>
      <c r="D390" s="8">
        <f t="shared" si="78"/>
        <v>0</v>
      </c>
      <c r="E390" s="30"/>
      <c r="F390" s="8">
        <f t="shared" si="79"/>
        <v>0</v>
      </c>
      <c r="G390" s="8">
        <f t="shared" si="80"/>
        <v>0</v>
      </c>
      <c r="H390" s="61">
        <v>0</v>
      </c>
      <c r="I390" s="8">
        <f t="shared" si="81"/>
        <v>0</v>
      </c>
      <c r="J390" s="8">
        <f t="shared" si="82"/>
        <v>0</v>
      </c>
      <c r="K390" s="85">
        <f t="shared" si="83"/>
        <v>0</v>
      </c>
      <c r="L390" s="22"/>
      <c r="M390" s="23"/>
      <c r="N390" s="78"/>
      <c r="O390" s="78"/>
      <c r="P390" s="78"/>
      <c r="Q390" s="78"/>
      <c r="R390" s="78"/>
      <c r="S390" s="71"/>
      <c r="T390" s="78"/>
      <c r="U390" s="78"/>
      <c r="V390" s="71"/>
    </row>
    <row r="391" spans="1:22" ht="34.9" customHeight="1">
      <c r="A391" s="24" t="s">
        <v>247</v>
      </c>
      <c r="B391" s="25">
        <v>8.68</v>
      </c>
      <c r="C391" s="26">
        <v>1.5</v>
      </c>
      <c r="D391" s="25">
        <f t="shared" si="78"/>
        <v>13.02</v>
      </c>
      <c r="E391" s="26">
        <v>1</v>
      </c>
      <c r="F391" s="25">
        <f t="shared" si="79"/>
        <v>8.68</v>
      </c>
      <c r="G391" s="25">
        <f t="shared" si="80"/>
        <v>21.7</v>
      </c>
      <c r="H391" s="60">
        <v>1.75</v>
      </c>
      <c r="I391" s="25">
        <f t="shared" si="81"/>
        <v>15.19</v>
      </c>
      <c r="J391" s="25">
        <f t="shared" si="82"/>
        <v>6.51</v>
      </c>
      <c r="K391" s="85">
        <f t="shared" si="83"/>
        <v>0.75</v>
      </c>
      <c r="L391" s="27"/>
      <c r="M391" s="28"/>
      <c r="N391" s="79"/>
      <c r="O391" s="79"/>
      <c r="P391" s="79"/>
      <c r="Q391" s="79"/>
      <c r="R391" s="79"/>
      <c r="S391" s="72"/>
      <c r="T391" s="79"/>
      <c r="U391" s="79"/>
      <c r="V391" s="72"/>
    </row>
    <row r="392" spans="1:22" ht="34.9" customHeight="1">
      <c r="A392" s="29" t="s">
        <v>248</v>
      </c>
      <c r="B392" s="8"/>
      <c r="C392" s="30"/>
      <c r="D392" s="8"/>
      <c r="E392" s="30"/>
      <c r="F392" s="8"/>
      <c r="G392" s="8"/>
      <c r="H392" s="61"/>
      <c r="I392" s="8"/>
      <c r="J392" s="8"/>
      <c r="K392" s="85">
        <f t="shared" si="83"/>
        <v>0</v>
      </c>
      <c r="L392" s="22"/>
      <c r="M392" s="23"/>
      <c r="N392" s="78"/>
      <c r="O392" s="78"/>
      <c r="P392" s="78"/>
      <c r="Q392" s="78"/>
      <c r="R392" s="78"/>
      <c r="S392" s="71"/>
      <c r="T392" s="78"/>
      <c r="U392" s="78"/>
      <c r="V392" s="71"/>
    </row>
    <row r="393" spans="1:22" ht="34.9" customHeight="1">
      <c r="A393" s="24" t="s">
        <v>249</v>
      </c>
      <c r="B393" s="25"/>
      <c r="C393" s="26"/>
      <c r="D393" s="25"/>
      <c r="E393" s="26"/>
      <c r="F393" s="25"/>
      <c r="G393" s="25"/>
      <c r="H393" s="60"/>
      <c r="I393" s="25"/>
      <c r="J393" s="25"/>
      <c r="K393" s="85">
        <f t="shared" si="83"/>
        <v>0</v>
      </c>
      <c r="L393" s="27"/>
      <c r="M393" s="28"/>
      <c r="N393" s="79"/>
      <c r="O393" s="79"/>
      <c r="P393" s="79"/>
      <c r="Q393" s="79"/>
      <c r="R393" s="79"/>
      <c r="S393" s="72"/>
      <c r="T393" s="79"/>
      <c r="U393" s="79"/>
      <c r="V393" s="72"/>
    </row>
    <row r="394" spans="1:22" ht="34.9" customHeight="1">
      <c r="A394" s="29" t="s">
        <v>250</v>
      </c>
      <c r="B394" s="8"/>
      <c r="C394" s="30"/>
      <c r="D394" s="8"/>
      <c r="E394" s="30"/>
      <c r="F394" s="8"/>
      <c r="G394" s="8"/>
      <c r="H394" s="61"/>
      <c r="I394" s="8"/>
      <c r="J394" s="8"/>
      <c r="K394" s="85">
        <f t="shared" si="83"/>
        <v>0</v>
      </c>
      <c r="L394" s="22"/>
      <c r="M394" s="23"/>
      <c r="N394" s="78"/>
      <c r="O394" s="78"/>
      <c r="P394" s="78"/>
      <c r="Q394" s="78"/>
      <c r="R394" s="78"/>
      <c r="S394" s="71"/>
      <c r="T394" s="78"/>
      <c r="U394" s="78"/>
      <c r="V394" s="71"/>
    </row>
    <row r="395" spans="1:22" ht="34.9" customHeight="1">
      <c r="A395" s="24" t="s">
        <v>372</v>
      </c>
      <c r="B395" s="25"/>
      <c r="C395" s="26"/>
      <c r="D395" s="25"/>
      <c r="E395" s="26"/>
      <c r="F395" s="25"/>
      <c r="G395" s="25"/>
      <c r="H395" s="60"/>
      <c r="I395" s="25"/>
      <c r="J395" s="25"/>
      <c r="K395" s="85">
        <f t="shared" si="83"/>
        <v>0</v>
      </c>
      <c r="L395" s="27"/>
      <c r="M395" s="28"/>
      <c r="N395" s="79"/>
      <c r="O395" s="79"/>
      <c r="P395" s="79"/>
      <c r="Q395" s="79"/>
      <c r="R395" s="79"/>
      <c r="S395" s="72"/>
      <c r="T395" s="79"/>
      <c r="U395" s="79"/>
      <c r="V395" s="72"/>
    </row>
    <row r="396" spans="1:22" ht="34.9" customHeight="1">
      <c r="A396" s="29" t="s">
        <v>373</v>
      </c>
      <c r="B396" s="8"/>
      <c r="C396" s="30"/>
      <c r="D396" s="8"/>
      <c r="E396" s="30"/>
      <c r="F396" s="8"/>
      <c r="G396" s="8"/>
      <c r="H396" s="61"/>
      <c r="I396" s="8"/>
      <c r="J396" s="8"/>
      <c r="K396" s="85">
        <f t="shared" si="83"/>
        <v>0</v>
      </c>
      <c r="L396" s="22"/>
      <c r="M396" s="23"/>
      <c r="N396" s="78"/>
      <c r="O396" s="78"/>
      <c r="P396" s="78"/>
      <c r="Q396" s="78"/>
      <c r="R396" s="78"/>
      <c r="S396" s="71"/>
      <c r="T396" s="78"/>
      <c r="U396" s="78"/>
      <c r="V396" s="71"/>
    </row>
    <row r="397" spans="1:22" ht="34.9" customHeight="1">
      <c r="A397" s="24" t="s">
        <v>374</v>
      </c>
      <c r="B397" s="25"/>
      <c r="C397" s="26"/>
      <c r="D397" s="25"/>
      <c r="E397" s="26"/>
      <c r="F397" s="25"/>
      <c r="G397" s="25"/>
      <c r="H397" s="60"/>
      <c r="I397" s="25"/>
      <c r="J397" s="25"/>
      <c r="K397" s="85">
        <f t="shared" si="83"/>
        <v>0</v>
      </c>
      <c r="L397" s="27"/>
      <c r="M397" s="28"/>
      <c r="N397" s="79"/>
      <c r="O397" s="79"/>
      <c r="P397" s="79"/>
      <c r="Q397" s="79"/>
      <c r="R397" s="79"/>
      <c r="S397" s="72"/>
      <c r="T397" s="79"/>
      <c r="U397" s="79"/>
      <c r="V397" s="72"/>
    </row>
    <row r="398" spans="1:22" ht="34.9" customHeight="1">
      <c r="A398" s="29" t="s">
        <v>375</v>
      </c>
      <c r="B398" s="8"/>
      <c r="C398" s="30"/>
      <c r="D398" s="8"/>
      <c r="E398" s="30"/>
      <c r="F398" s="8"/>
      <c r="G398" s="8"/>
      <c r="H398" s="61"/>
      <c r="I398" s="8"/>
      <c r="J398" s="8"/>
      <c r="K398" s="85">
        <f t="shared" si="83"/>
        <v>0</v>
      </c>
      <c r="L398" s="22"/>
      <c r="M398" s="23"/>
      <c r="N398" s="78"/>
      <c r="O398" s="78"/>
      <c r="P398" s="78"/>
      <c r="Q398" s="78"/>
      <c r="R398" s="78"/>
      <c r="S398" s="71"/>
      <c r="T398" s="78"/>
      <c r="U398" s="78"/>
      <c r="V398" s="71"/>
    </row>
    <row r="399" spans="1:22" ht="34.9" customHeight="1">
      <c r="A399" s="24" t="s">
        <v>382</v>
      </c>
      <c r="B399" s="25"/>
      <c r="C399" s="26"/>
      <c r="D399" s="25"/>
      <c r="E399" s="26"/>
      <c r="F399" s="25"/>
      <c r="G399" s="25"/>
      <c r="H399" s="60"/>
      <c r="I399" s="25"/>
      <c r="J399" s="25"/>
      <c r="K399" s="85">
        <f t="shared" si="83"/>
        <v>0</v>
      </c>
      <c r="L399" s="27"/>
      <c r="M399" s="28"/>
      <c r="N399" s="79"/>
      <c r="O399" s="79"/>
      <c r="P399" s="79"/>
      <c r="Q399" s="79"/>
      <c r="R399" s="79"/>
      <c r="S399" s="72"/>
      <c r="T399" s="79"/>
      <c r="U399" s="79"/>
      <c r="V399" s="72"/>
    </row>
    <row r="400" spans="1:22" ht="34.9" customHeight="1">
      <c r="A400" s="29" t="s">
        <v>383</v>
      </c>
      <c r="B400" s="8"/>
      <c r="C400" s="30"/>
      <c r="D400" s="8"/>
      <c r="E400" s="30"/>
      <c r="F400" s="8"/>
      <c r="G400" s="8"/>
      <c r="H400" s="61"/>
      <c r="I400" s="8"/>
      <c r="J400" s="8"/>
      <c r="K400" s="85">
        <f t="shared" si="83"/>
        <v>0</v>
      </c>
      <c r="L400" s="22"/>
      <c r="M400" s="23"/>
      <c r="N400" s="78"/>
      <c r="O400" s="78"/>
      <c r="P400" s="78"/>
      <c r="Q400" s="78"/>
      <c r="R400" s="78"/>
      <c r="S400" s="71"/>
      <c r="T400" s="78"/>
      <c r="U400" s="78"/>
      <c r="V400" s="71"/>
    </row>
    <row r="401" spans="1:22" ht="34.9" customHeight="1">
      <c r="A401" s="24" t="s">
        <v>384</v>
      </c>
      <c r="B401" s="25"/>
      <c r="C401" s="26"/>
      <c r="D401" s="25"/>
      <c r="E401" s="26"/>
      <c r="F401" s="25"/>
      <c r="G401" s="25"/>
      <c r="H401" s="60"/>
      <c r="I401" s="25"/>
      <c r="J401" s="25"/>
      <c r="K401" s="85">
        <f t="shared" si="83"/>
        <v>0</v>
      </c>
      <c r="L401" s="27"/>
      <c r="M401" s="28"/>
      <c r="N401" s="79"/>
      <c r="O401" s="79"/>
      <c r="P401" s="79"/>
      <c r="Q401" s="79"/>
      <c r="R401" s="79"/>
      <c r="S401" s="72"/>
      <c r="T401" s="79"/>
      <c r="U401" s="79"/>
      <c r="V401" s="72"/>
    </row>
    <row r="402" spans="1:22" ht="34.9" customHeight="1">
      <c r="A402" s="29" t="s">
        <v>385</v>
      </c>
      <c r="B402" s="8"/>
      <c r="C402" s="30"/>
      <c r="D402" s="8"/>
      <c r="E402" s="30"/>
      <c r="F402" s="8"/>
      <c r="G402" s="8"/>
      <c r="H402" s="61"/>
      <c r="I402" s="8"/>
      <c r="J402" s="8"/>
      <c r="K402" s="85">
        <f t="shared" si="83"/>
        <v>0</v>
      </c>
      <c r="L402" s="22"/>
      <c r="M402" s="23"/>
      <c r="N402" s="78"/>
      <c r="O402" s="78"/>
      <c r="P402" s="78"/>
      <c r="Q402" s="78"/>
      <c r="R402" s="78"/>
      <c r="S402" s="71"/>
      <c r="T402" s="78"/>
      <c r="U402" s="78"/>
      <c r="V402" s="71"/>
    </row>
    <row r="403" spans="1:22" ht="34.9" customHeight="1">
      <c r="A403" s="24" t="s">
        <v>386</v>
      </c>
      <c r="B403" s="25"/>
      <c r="C403" s="26"/>
      <c r="D403" s="25"/>
      <c r="E403" s="26"/>
      <c r="F403" s="25"/>
      <c r="G403" s="25"/>
      <c r="H403" s="60"/>
      <c r="I403" s="25"/>
      <c r="J403" s="25"/>
      <c r="K403" s="85">
        <f t="shared" si="83"/>
        <v>0</v>
      </c>
      <c r="L403" s="27"/>
      <c r="M403" s="28"/>
      <c r="N403" s="79"/>
      <c r="O403" s="79"/>
      <c r="P403" s="79"/>
      <c r="Q403" s="79"/>
      <c r="R403" s="79"/>
      <c r="S403" s="72"/>
      <c r="T403" s="79"/>
      <c r="U403" s="79"/>
      <c r="V403" s="72"/>
    </row>
    <row r="404" spans="1:22" s="35" customFormat="1" ht="34.9" customHeight="1" thickBot="1">
      <c r="A404" s="31" t="s">
        <v>100</v>
      </c>
      <c r="B404" s="32"/>
      <c r="C404" s="33"/>
      <c r="D404" s="32">
        <f t="shared" ref="D404:K404" si="84">SUM(D379:D403)</f>
        <v>187.33000000000004</v>
      </c>
      <c r="E404" s="33">
        <f t="shared" si="84"/>
        <v>25</v>
      </c>
      <c r="F404" s="32">
        <f t="shared" si="84"/>
        <v>201.86</v>
      </c>
      <c r="G404" s="32">
        <f t="shared" si="84"/>
        <v>389.19</v>
      </c>
      <c r="H404" s="62">
        <f t="shared" si="84"/>
        <v>31</v>
      </c>
      <c r="I404" s="32">
        <f t="shared" si="84"/>
        <v>262.55500000000001</v>
      </c>
      <c r="J404" s="32">
        <f t="shared" si="84"/>
        <v>126.63500000000003</v>
      </c>
      <c r="K404" s="86">
        <f t="shared" si="84"/>
        <v>17.5</v>
      </c>
      <c r="L404" s="31"/>
      <c r="M404" s="34"/>
      <c r="N404" s="80"/>
      <c r="O404" s="80"/>
      <c r="P404" s="80"/>
      <c r="Q404" s="80"/>
      <c r="R404" s="80"/>
      <c r="S404" s="73"/>
      <c r="T404" s="80"/>
      <c r="U404" s="80"/>
      <c r="V404" s="73"/>
    </row>
    <row r="405" spans="1:22" ht="34.9" customHeight="1">
      <c r="A405" s="19" t="s">
        <v>251</v>
      </c>
      <c r="B405" s="20"/>
      <c r="C405" s="21"/>
      <c r="D405" s="20"/>
      <c r="E405" s="21"/>
      <c r="F405" s="20"/>
      <c r="G405" s="20"/>
      <c r="H405" s="59"/>
      <c r="I405" s="20"/>
      <c r="J405" s="20"/>
      <c r="K405" s="85"/>
      <c r="L405" s="22"/>
      <c r="M405" s="23"/>
      <c r="N405" s="78"/>
      <c r="O405" s="78"/>
      <c r="P405" s="78"/>
      <c r="Q405" s="78"/>
      <c r="R405" s="78"/>
      <c r="S405" s="71"/>
      <c r="T405" s="78"/>
      <c r="U405" s="78"/>
      <c r="V405" s="71"/>
    </row>
    <row r="406" spans="1:22" ht="34.9" customHeight="1">
      <c r="A406" s="24" t="s">
        <v>252</v>
      </c>
      <c r="B406" s="25">
        <v>57.3</v>
      </c>
      <c r="C406" s="26">
        <v>3.5</v>
      </c>
      <c r="D406" s="25">
        <f t="shared" ref="D406:D421" si="85">B406*C406</f>
        <v>200.54999999999998</v>
      </c>
      <c r="E406" s="26">
        <v>2</v>
      </c>
      <c r="F406" s="25">
        <f t="shared" ref="F406:F421" si="86">B406*E406</f>
        <v>114.6</v>
      </c>
      <c r="G406" s="25">
        <f t="shared" ref="G406:G421" si="87">D406+F406</f>
        <v>315.14999999999998</v>
      </c>
      <c r="H406" s="60">
        <v>2.25</v>
      </c>
      <c r="I406" s="25">
        <f t="shared" ref="I406:I421" si="88">B406*H406</f>
        <v>128.92499999999998</v>
      </c>
      <c r="J406" s="25">
        <f t="shared" ref="J406:J421" si="89">G406-I406</f>
        <v>186.22499999999999</v>
      </c>
      <c r="K406" s="85">
        <f t="shared" ref="K406:K437" si="90">C406+E406-H406</f>
        <v>3.25</v>
      </c>
      <c r="L406" s="27"/>
      <c r="M406" s="28"/>
      <c r="N406" s="79"/>
      <c r="O406" s="79"/>
      <c r="P406" s="79"/>
      <c r="Q406" s="79"/>
      <c r="R406" s="79"/>
      <c r="S406" s="72"/>
      <c r="T406" s="79"/>
      <c r="U406" s="79"/>
      <c r="V406" s="72"/>
    </row>
    <row r="407" spans="1:22" ht="34.9" customHeight="1">
      <c r="A407" s="29" t="s">
        <v>253</v>
      </c>
      <c r="B407" s="8">
        <v>74.73</v>
      </c>
      <c r="C407" s="30">
        <v>3.5</v>
      </c>
      <c r="D407" s="8">
        <f t="shared" si="85"/>
        <v>261.55500000000001</v>
      </c>
      <c r="E407" s="30">
        <v>2</v>
      </c>
      <c r="F407" s="8">
        <f t="shared" si="86"/>
        <v>149.46</v>
      </c>
      <c r="G407" s="8">
        <f t="shared" si="87"/>
        <v>411.01499999999999</v>
      </c>
      <c r="H407" s="61">
        <v>2.25</v>
      </c>
      <c r="I407" s="8">
        <f t="shared" si="88"/>
        <v>168.14250000000001</v>
      </c>
      <c r="J407" s="8">
        <f t="shared" si="89"/>
        <v>242.87249999999997</v>
      </c>
      <c r="K407" s="85">
        <f t="shared" si="90"/>
        <v>3.25</v>
      </c>
      <c r="L407" s="22"/>
      <c r="M407" s="23"/>
      <c r="N407" s="78"/>
      <c r="O407" s="78"/>
      <c r="P407" s="78"/>
      <c r="Q407" s="78"/>
      <c r="R407" s="78"/>
      <c r="S407" s="71"/>
      <c r="T407" s="78"/>
      <c r="U407" s="78"/>
      <c r="V407" s="71"/>
    </row>
    <row r="408" spans="1:22" ht="34.9" customHeight="1">
      <c r="A408" s="24" t="s">
        <v>376</v>
      </c>
      <c r="B408" s="25">
        <v>52.3</v>
      </c>
      <c r="C408" s="26">
        <v>3</v>
      </c>
      <c r="D408" s="25">
        <f t="shared" si="85"/>
        <v>156.89999999999998</v>
      </c>
      <c r="E408" s="26">
        <v>4</v>
      </c>
      <c r="F408" s="25">
        <f t="shared" si="86"/>
        <v>209.2</v>
      </c>
      <c r="G408" s="25">
        <f t="shared" si="87"/>
        <v>366.09999999999997</v>
      </c>
      <c r="H408" s="60">
        <v>3</v>
      </c>
      <c r="I408" s="25">
        <f t="shared" si="88"/>
        <v>156.89999999999998</v>
      </c>
      <c r="J408" s="25">
        <f t="shared" si="89"/>
        <v>209.2</v>
      </c>
      <c r="K408" s="85">
        <f t="shared" si="90"/>
        <v>4</v>
      </c>
      <c r="L408" s="27"/>
      <c r="M408" s="28"/>
      <c r="N408" s="79"/>
      <c r="O408" s="79"/>
      <c r="P408" s="79"/>
      <c r="Q408" s="79"/>
      <c r="R408" s="79"/>
      <c r="S408" s="72"/>
      <c r="T408" s="79"/>
      <c r="U408" s="79"/>
      <c r="V408" s="72"/>
    </row>
    <row r="409" spans="1:22" ht="34.9" customHeight="1">
      <c r="A409" s="29" t="s">
        <v>377</v>
      </c>
      <c r="B409" s="8">
        <v>58.3</v>
      </c>
      <c r="C409" s="30">
        <v>2.25</v>
      </c>
      <c r="D409" s="8">
        <f t="shared" si="85"/>
        <v>131.17499999999998</v>
      </c>
      <c r="E409" s="30"/>
      <c r="F409" s="8">
        <f t="shared" si="86"/>
        <v>0</v>
      </c>
      <c r="G409" s="8">
        <f t="shared" si="87"/>
        <v>131.17499999999998</v>
      </c>
      <c r="H409" s="61">
        <v>2</v>
      </c>
      <c r="I409" s="8">
        <f t="shared" si="88"/>
        <v>116.6</v>
      </c>
      <c r="J409" s="8">
        <f t="shared" si="89"/>
        <v>14.574999999999989</v>
      </c>
      <c r="K409" s="85">
        <f t="shared" si="90"/>
        <v>0.25</v>
      </c>
      <c r="L409" s="22"/>
      <c r="M409" s="23"/>
      <c r="N409" s="78"/>
      <c r="O409" s="78"/>
      <c r="P409" s="78"/>
      <c r="Q409" s="78"/>
      <c r="R409" s="78"/>
      <c r="S409" s="71"/>
      <c r="T409" s="78"/>
      <c r="U409" s="78"/>
      <c r="V409" s="71"/>
    </row>
    <row r="410" spans="1:22" ht="34.9" customHeight="1">
      <c r="A410" s="24" t="s">
        <v>378</v>
      </c>
      <c r="B410" s="25">
        <v>7.07</v>
      </c>
      <c r="C410" s="26">
        <v>1.25</v>
      </c>
      <c r="D410" s="25">
        <f t="shared" si="85"/>
        <v>8.8375000000000004</v>
      </c>
      <c r="E410" s="26"/>
      <c r="F410" s="25">
        <f t="shared" si="86"/>
        <v>0</v>
      </c>
      <c r="G410" s="25">
        <f t="shared" si="87"/>
        <v>8.8375000000000004</v>
      </c>
      <c r="H410" s="60">
        <v>1.25</v>
      </c>
      <c r="I410" s="25">
        <f t="shared" si="88"/>
        <v>8.8375000000000004</v>
      </c>
      <c r="J410" s="25">
        <f t="shared" si="89"/>
        <v>0</v>
      </c>
      <c r="K410" s="85">
        <f t="shared" si="90"/>
        <v>0</v>
      </c>
      <c r="L410" s="27"/>
      <c r="M410" s="28"/>
      <c r="N410" s="79"/>
      <c r="O410" s="79"/>
      <c r="P410" s="79"/>
      <c r="Q410" s="79"/>
      <c r="R410" s="79"/>
      <c r="S410" s="72"/>
      <c r="T410" s="79"/>
      <c r="U410" s="79"/>
      <c r="V410" s="72"/>
    </row>
    <row r="411" spans="1:22" ht="34.9" customHeight="1">
      <c r="A411" s="29" t="s">
        <v>254</v>
      </c>
      <c r="B411" s="8">
        <v>4.8</v>
      </c>
      <c r="C411" s="30">
        <v>2.25</v>
      </c>
      <c r="D411" s="8">
        <f t="shared" si="85"/>
        <v>10.799999999999999</v>
      </c>
      <c r="E411" s="30">
        <v>3</v>
      </c>
      <c r="F411" s="8">
        <f t="shared" si="86"/>
        <v>14.399999999999999</v>
      </c>
      <c r="G411" s="8">
        <f t="shared" si="87"/>
        <v>25.199999999999996</v>
      </c>
      <c r="H411" s="61">
        <v>2</v>
      </c>
      <c r="I411" s="8">
        <f t="shared" si="88"/>
        <v>9.6</v>
      </c>
      <c r="J411" s="8">
        <f t="shared" si="89"/>
        <v>15.599999999999996</v>
      </c>
      <c r="K411" s="85">
        <f t="shared" si="90"/>
        <v>3.25</v>
      </c>
      <c r="L411" s="22"/>
      <c r="M411" s="23"/>
      <c r="N411" s="78"/>
      <c r="O411" s="78"/>
      <c r="P411" s="78"/>
      <c r="Q411" s="78"/>
      <c r="R411" s="78"/>
      <c r="S411" s="71"/>
      <c r="T411" s="78"/>
      <c r="U411" s="78"/>
      <c r="V411" s="71"/>
    </row>
    <row r="412" spans="1:22" ht="34.9" customHeight="1">
      <c r="A412" s="24" t="s">
        <v>255</v>
      </c>
      <c r="B412" s="25">
        <v>57.3</v>
      </c>
      <c r="C412" s="26">
        <v>0.5</v>
      </c>
      <c r="D412" s="25">
        <f t="shared" si="85"/>
        <v>28.65</v>
      </c>
      <c r="E412" s="26">
        <v>2</v>
      </c>
      <c r="F412" s="25">
        <f t="shared" si="86"/>
        <v>114.6</v>
      </c>
      <c r="G412" s="25">
        <f t="shared" si="87"/>
        <v>143.25</v>
      </c>
      <c r="H412" s="60">
        <v>2.5</v>
      </c>
      <c r="I412" s="25">
        <f t="shared" si="88"/>
        <v>143.25</v>
      </c>
      <c r="J412" s="25">
        <f t="shared" si="89"/>
        <v>0</v>
      </c>
      <c r="K412" s="85">
        <f t="shared" si="90"/>
        <v>0</v>
      </c>
      <c r="L412" s="27"/>
      <c r="M412" s="28"/>
      <c r="N412" s="79"/>
      <c r="O412" s="79"/>
      <c r="P412" s="79"/>
      <c r="Q412" s="79"/>
      <c r="R412" s="79"/>
      <c r="S412" s="72"/>
      <c r="T412" s="79"/>
      <c r="U412" s="79"/>
      <c r="V412" s="72"/>
    </row>
    <row r="413" spans="1:22" ht="34.9" customHeight="1">
      <c r="A413" s="29" t="s">
        <v>256</v>
      </c>
      <c r="B413" s="8">
        <v>74.73</v>
      </c>
      <c r="C413" s="30">
        <v>3</v>
      </c>
      <c r="D413" s="8">
        <f t="shared" si="85"/>
        <v>224.19</v>
      </c>
      <c r="E413" s="30">
        <v>1</v>
      </c>
      <c r="F413" s="8">
        <f t="shared" si="86"/>
        <v>74.73</v>
      </c>
      <c r="G413" s="8">
        <f t="shared" si="87"/>
        <v>298.92</v>
      </c>
      <c r="H413" s="61">
        <v>3</v>
      </c>
      <c r="I413" s="8">
        <f t="shared" si="88"/>
        <v>224.19</v>
      </c>
      <c r="J413" s="8">
        <f t="shared" si="89"/>
        <v>74.730000000000018</v>
      </c>
      <c r="K413" s="85">
        <f t="shared" si="90"/>
        <v>1</v>
      </c>
      <c r="L413" s="22"/>
      <c r="M413" s="23"/>
      <c r="N413" s="78"/>
      <c r="O413" s="78"/>
      <c r="P413" s="78"/>
      <c r="Q413" s="78"/>
      <c r="R413" s="78"/>
      <c r="S413" s="71"/>
      <c r="T413" s="78"/>
      <c r="U413" s="78"/>
      <c r="V413" s="71"/>
    </row>
    <row r="414" spans="1:22" ht="34.9" customHeight="1">
      <c r="A414" s="24" t="s">
        <v>257</v>
      </c>
      <c r="B414" s="25">
        <v>32</v>
      </c>
      <c r="C414" s="26">
        <v>0</v>
      </c>
      <c r="D414" s="25">
        <f t="shared" si="85"/>
        <v>0</v>
      </c>
      <c r="E414" s="26"/>
      <c r="F414" s="25">
        <f t="shared" si="86"/>
        <v>0</v>
      </c>
      <c r="G414" s="25">
        <f t="shared" si="87"/>
        <v>0</v>
      </c>
      <c r="H414" s="60">
        <v>0</v>
      </c>
      <c r="I414" s="25">
        <f t="shared" si="88"/>
        <v>0</v>
      </c>
      <c r="J414" s="25">
        <f t="shared" si="89"/>
        <v>0</v>
      </c>
      <c r="K414" s="85">
        <f t="shared" si="90"/>
        <v>0</v>
      </c>
      <c r="L414" s="27"/>
      <c r="M414" s="28"/>
      <c r="N414" s="79"/>
      <c r="O414" s="79"/>
      <c r="P414" s="79"/>
      <c r="Q414" s="79"/>
      <c r="R414" s="79"/>
      <c r="S414" s="72"/>
      <c r="T414" s="79"/>
      <c r="U414" s="79"/>
      <c r="V414" s="72"/>
    </row>
    <row r="415" spans="1:22" ht="34.9" customHeight="1">
      <c r="A415" s="29" t="s">
        <v>379</v>
      </c>
      <c r="B415" s="8">
        <v>32</v>
      </c>
      <c r="C415" s="30">
        <v>0</v>
      </c>
      <c r="D415" s="8">
        <f t="shared" si="85"/>
        <v>0</v>
      </c>
      <c r="E415" s="30"/>
      <c r="F415" s="8">
        <f t="shared" si="86"/>
        <v>0</v>
      </c>
      <c r="G415" s="8">
        <f t="shared" si="87"/>
        <v>0</v>
      </c>
      <c r="H415" s="61">
        <v>0</v>
      </c>
      <c r="I415" s="8">
        <f t="shared" si="88"/>
        <v>0</v>
      </c>
      <c r="J415" s="8">
        <f t="shared" si="89"/>
        <v>0</v>
      </c>
      <c r="K415" s="85">
        <f t="shared" si="90"/>
        <v>0</v>
      </c>
      <c r="L415" s="22"/>
      <c r="M415" s="23"/>
      <c r="N415" s="78"/>
      <c r="O415" s="78"/>
      <c r="P415" s="78"/>
      <c r="Q415" s="78"/>
      <c r="R415" s="78"/>
      <c r="S415" s="71"/>
      <c r="T415" s="78"/>
      <c r="U415" s="78"/>
      <c r="V415" s="71"/>
    </row>
    <row r="416" spans="1:22" ht="34.9" customHeight="1">
      <c r="A416" s="24" t="s">
        <v>258</v>
      </c>
      <c r="B416" s="25">
        <v>37.14</v>
      </c>
      <c r="C416" s="26">
        <v>1.5</v>
      </c>
      <c r="D416" s="25">
        <f t="shared" si="85"/>
        <v>55.71</v>
      </c>
      <c r="E416" s="26">
        <v>0</v>
      </c>
      <c r="F416" s="25">
        <f t="shared" si="86"/>
        <v>0</v>
      </c>
      <c r="G416" s="25">
        <f t="shared" si="87"/>
        <v>55.71</v>
      </c>
      <c r="H416" s="60">
        <v>3.75</v>
      </c>
      <c r="I416" s="25">
        <f t="shared" si="88"/>
        <v>139.27500000000001</v>
      </c>
      <c r="J416" s="25">
        <f t="shared" si="89"/>
        <v>-83.564999999999998</v>
      </c>
      <c r="K416" s="85">
        <f t="shared" si="90"/>
        <v>-2.25</v>
      </c>
      <c r="L416" s="27"/>
      <c r="M416" s="28"/>
      <c r="N416" s="79"/>
      <c r="O416" s="79"/>
      <c r="P416" s="79"/>
      <c r="Q416" s="79"/>
      <c r="R416" s="79"/>
      <c r="S416" s="72"/>
      <c r="T416" s="79"/>
      <c r="U416" s="79"/>
      <c r="V416" s="72"/>
    </row>
    <row r="417" spans="1:22" ht="34.9" customHeight="1">
      <c r="A417" s="29" t="s">
        <v>259</v>
      </c>
      <c r="B417" s="8">
        <v>5.49</v>
      </c>
      <c r="C417" s="30">
        <v>3.25</v>
      </c>
      <c r="D417" s="8">
        <f t="shared" si="85"/>
        <v>17.842500000000001</v>
      </c>
      <c r="E417" s="30"/>
      <c r="F417" s="8">
        <f t="shared" si="86"/>
        <v>0</v>
      </c>
      <c r="G417" s="8">
        <f t="shared" si="87"/>
        <v>17.842500000000001</v>
      </c>
      <c r="H417" s="61">
        <v>2</v>
      </c>
      <c r="I417" s="8">
        <f t="shared" si="88"/>
        <v>10.98</v>
      </c>
      <c r="J417" s="8">
        <f t="shared" si="89"/>
        <v>6.8625000000000007</v>
      </c>
      <c r="K417" s="85">
        <f t="shared" si="90"/>
        <v>1.25</v>
      </c>
      <c r="L417" s="22"/>
      <c r="M417" s="23"/>
      <c r="N417" s="78"/>
      <c r="O417" s="78"/>
      <c r="P417" s="78"/>
      <c r="Q417" s="78"/>
      <c r="R417" s="78"/>
      <c r="S417" s="71"/>
      <c r="T417" s="78"/>
      <c r="U417" s="78"/>
      <c r="V417" s="71"/>
    </row>
    <row r="418" spans="1:22" ht="34.9" customHeight="1">
      <c r="A418" s="24" t="s">
        <v>380</v>
      </c>
      <c r="B418" s="25">
        <v>7.07</v>
      </c>
      <c r="C418" s="26">
        <v>1</v>
      </c>
      <c r="D418" s="25">
        <f t="shared" si="85"/>
        <v>7.07</v>
      </c>
      <c r="E418" s="26"/>
      <c r="F418" s="25">
        <f t="shared" si="86"/>
        <v>0</v>
      </c>
      <c r="G418" s="25">
        <f t="shared" si="87"/>
        <v>7.07</v>
      </c>
      <c r="H418" s="60">
        <v>1</v>
      </c>
      <c r="I418" s="25">
        <f t="shared" si="88"/>
        <v>7.07</v>
      </c>
      <c r="J418" s="25">
        <f t="shared" si="89"/>
        <v>0</v>
      </c>
      <c r="K418" s="85">
        <f t="shared" si="90"/>
        <v>0</v>
      </c>
      <c r="L418" s="27"/>
      <c r="M418" s="28"/>
      <c r="N418" s="79"/>
      <c r="O418" s="79"/>
      <c r="P418" s="79"/>
      <c r="Q418" s="79"/>
      <c r="R418" s="79"/>
      <c r="S418" s="72"/>
      <c r="T418" s="79"/>
      <c r="U418" s="79"/>
      <c r="V418" s="72"/>
    </row>
    <row r="419" spans="1:22" ht="34.9" customHeight="1">
      <c r="A419" s="29" t="s">
        <v>260</v>
      </c>
      <c r="B419" s="8">
        <v>32.880000000000003</v>
      </c>
      <c r="C419" s="30">
        <v>3</v>
      </c>
      <c r="D419" s="8">
        <f t="shared" si="85"/>
        <v>98.640000000000015</v>
      </c>
      <c r="E419" s="30"/>
      <c r="F419" s="8">
        <f t="shared" si="86"/>
        <v>0</v>
      </c>
      <c r="G419" s="8">
        <f t="shared" si="87"/>
        <v>98.640000000000015</v>
      </c>
      <c r="H419" s="61">
        <v>2.75</v>
      </c>
      <c r="I419" s="8">
        <f t="shared" si="88"/>
        <v>90.42</v>
      </c>
      <c r="J419" s="8">
        <f t="shared" si="89"/>
        <v>8.2200000000000131</v>
      </c>
      <c r="K419" s="85">
        <f t="shared" si="90"/>
        <v>0.25</v>
      </c>
      <c r="L419" s="22"/>
      <c r="M419" s="23"/>
      <c r="N419" s="78"/>
      <c r="O419" s="78"/>
      <c r="P419" s="78"/>
      <c r="Q419" s="78"/>
      <c r="R419" s="78"/>
      <c r="S419" s="71"/>
      <c r="T419" s="78"/>
      <c r="U419" s="78"/>
      <c r="V419" s="71"/>
    </row>
    <row r="420" spans="1:22" ht="34.9" customHeight="1">
      <c r="A420" s="24" t="s">
        <v>261</v>
      </c>
      <c r="B420" s="25">
        <v>41.99</v>
      </c>
      <c r="C420" s="26">
        <v>1</v>
      </c>
      <c r="D420" s="25">
        <f t="shared" si="85"/>
        <v>41.99</v>
      </c>
      <c r="E420" s="26"/>
      <c r="F420" s="25">
        <f t="shared" si="86"/>
        <v>0</v>
      </c>
      <c r="G420" s="25">
        <f t="shared" si="87"/>
        <v>41.99</v>
      </c>
      <c r="H420" s="60">
        <v>1</v>
      </c>
      <c r="I420" s="25">
        <f t="shared" si="88"/>
        <v>41.99</v>
      </c>
      <c r="J420" s="25">
        <f>G420-I420</f>
        <v>0</v>
      </c>
      <c r="K420" s="85">
        <f>C420+E420-H420</f>
        <v>0</v>
      </c>
      <c r="L420" s="27"/>
      <c r="M420" s="28"/>
      <c r="N420" s="79"/>
      <c r="O420" s="79"/>
      <c r="P420" s="79"/>
      <c r="Q420" s="79"/>
      <c r="R420" s="79"/>
      <c r="S420" s="72"/>
      <c r="T420" s="79"/>
      <c r="U420" s="79"/>
      <c r="V420" s="72"/>
    </row>
    <row r="421" spans="1:22" ht="34.9" customHeight="1">
      <c r="A421" s="29" t="s">
        <v>262</v>
      </c>
      <c r="B421" s="8">
        <v>4.8099999999999996</v>
      </c>
      <c r="C421" s="30">
        <v>3.75</v>
      </c>
      <c r="D421" s="8">
        <f t="shared" si="85"/>
        <v>18.037499999999998</v>
      </c>
      <c r="E421" s="30">
        <v>10</v>
      </c>
      <c r="F421" s="8">
        <f t="shared" si="86"/>
        <v>48.099999999999994</v>
      </c>
      <c r="G421" s="8">
        <f t="shared" si="87"/>
        <v>66.137499999999989</v>
      </c>
      <c r="H421" s="61">
        <v>3</v>
      </c>
      <c r="I421" s="8">
        <f t="shared" si="88"/>
        <v>14.43</v>
      </c>
      <c r="J421" s="8">
        <f t="shared" si="89"/>
        <v>51.707499999999989</v>
      </c>
      <c r="K421" s="85">
        <f t="shared" si="90"/>
        <v>10.75</v>
      </c>
      <c r="L421" s="22"/>
      <c r="M421" s="23"/>
      <c r="N421" s="78"/>
      <c r="O421" s="78"/>
      <c r="P421" s="78"/>
      <c r="Q421" s="78"/>
      <c r="R421" s="78"/>
      <c r="S421" s="71"/>
      <c r="T421" s="78"/>
      <c r="U421" s="78"/>
      <c r="V421" s="71"/>
    </row>
    <row r="422" spans="1:22" ht="34.9" customHeight="1">
      <c r="A422" s="24" t="s">
        <v>381</v>
      </c>
      <c r="B422" s="25"/>
      <c r="C422" s="26"/>
      <c r="D422" s="25"/>
      <c r="E422" s="26"/>
      <c r="F422" s="25"/>
      <c r="G422" s="25"/>
      <c r="H422" s="60"/>
      <c r="I422" s="25"/>
      <c r="J422" s="25"/>
      <c r="K422" s="85">
        <f t="shared" si="90"/>
        <v>0</v>
      </c>
      <c r="L422" s="27"/>
      <c r="M422" s="28"/>
      <c r="N422" s="79"/>
      <c r="O422" s="79"/>
      <c r="P422" s="79"/>
      <c r="Q422" s="79"/>
      <c r="R422" s="79"/>
      <c r="S422" s="72"/>
      <c r="T422" s="79"/>
      <c r="U422" s="79"/>
      <c r="V422" s="72"/>
    </row>
    <row r="423" spans="1:22" ht="34.9" customHeight="1">
      <c r="A423" s="29" t="s">
        <v>263</v>
      </c>
      <c r="B423" s="8"/>
      <c r="C423" s="30"/>
      <c r="D423" s="8"/>
      <c r="E423" s="30"/>
      <c r="F423" s="8"/>
      <c r="G423" s="8"/>
      <c r="H423" s="61"/>
      <c r="I423" s="8"/>
      <c r="J423" s="8"/>
      <c r="K423" s="85">
        <f t="shared" si="90"/>
        <v>0</v>
      </c>
      <c r="L423" s="22"/>
      <c r="M423" s="23"/>
      <c r="N423" s="78"/>
      <c r="O423" s="78"/>
      <c r="P423" s="78"/>
      <c r="Q423" s="78"/>
      <c r="R423" s="78"/>
      <c r="S423" s="71"/>
      <c r="T423" s="78"/>
      <c r="U423" s="78"/>
      <c r="V423" s="71"/>
    </row>
    <row r="424" spans="1:22" ht="34.9" customHeight="1">
      <c r="A424" s="24" t="s">
        <v>264</v>
      </c>
      <c r="B424" s="25"/>
      <c r="C424" s="26"/>
      <c r="D424" s="25"/>
      <c r="E424" s="26"/>
      <c r="F424" s="25"/>
      <c r="G424" s="25"/>
      <c r="H424" s="60"/>
      <c r="I424" s="25"/>
      <c r="J424" s="25"/>
      <c r="K424" s="85">
        <f t="shared" si="90"/>
        <v>0</v>
      </c>
      <c r="L424" s="27"/>
      <c r="M424" s="28"/>
      <c r="N424" s="79"/>
      <c r="O424" s="79"/>
      <c r="P424" s="79"/>
      <c r="Q424" s="79"/>
      <c r="R424" s="79"/>
      <c r="S424" s="72"/>
      <c r="T424" s="79"/>
      <c r="U424" s="79"/>
      <c r="V424" s="72"/>
    </row>
    <row r="425" spans="1:22" ht="34.9" customHeight="1">
      <c r="A425" s="29" t="s">
        <v>265</v>
      </c>
      <c r="B425" s="8"/>
      <c r="C425" s="30"/>
      <c r="D425" s="8"/>
      <c r="E425" s="30"/>
      <c r="F425" s="8"/>
      <c r="G425" s="8"/>
      <c r="H425" s="61"/>
      <c r="I425" s="8"/>
      <c r="J425" s="8"/>
      <c r="K425" s="85">
        <f t="shared" si="90"/>
        <v>0</v>
      </c>
      <c r="L425" s="22"/>
      <c r="M425" s="23"/>
      <c r="N425" s="78"/>
      <c r="O425" s="78"/>
      <c r="P425" s="78"/>
      <c r="Q425" s="78"/>
      <c r="R425" s="78"/>
      <c r="S425" s="71"/>
      <c r="T425" s="78"/>
      <c r="U425" s="78"/>
      <c r="V425" s="71"/>
    </row>
    <row r="426" spans="1:22" ht="34.9" customHeight="1">
      <c r="A426" s="24" t="s">
        <v>266</v>
      </c>
      <c r="B426" s="25"/>
      <c r="C426" s="26"/>
      <c r="D426" s="25"/>
      <c r="E426" s="26"/>
      <c r="F426" s="25"/>
      <c r="G426" s="25"/>
      <c r="H426" s="60"/>
      <c r="I426" s="25"/>
      <c r="J426" s="25"/>
      <c r="K426" s="85">
        <f t="shared" si="90"/>
        <v>0</v>
      </c>
      <c r="L426" s="27"/>
      <c r="M426" s="28"/>
      <c r="N426" s="79"/>
      <c r="O426" s="79"/>
      <c r="P426" s="79"/>
      <c r="Q426" s="79"/>
      <c r="R426" s="79"/>
      <c r="S426" s="72"/>
      <c r="T426" s="79"/>
      <c r="U426" s="79"/>
      <c r="V426" s="72"/>
    </row>
    <row r="427" spans="1:22" ht="34.9" customHeight="1">
      <c r="A427" s="29" t="s">
        <v>267</v>
      </c>
      <c r="B427" s="8"/>
      <c r="C427" s="30"/>
      <c r="D427" s="8"/>
      <c r="E427" s="30"/>
      <c r="F427" s="8"/>
      <c r="G427" s="8"/>
      <c r="H427" s="61"/>
      <c r="I427" s="8"/>
      <c r="J427" s="8"/>
      <c r="K427" s="85">
        <f t="shared" si="90"/>
        <v>0</v>
      </c>
      <c r="L427" s="22"/>
      <c r="M427" s="23"/>
      <c r="N427" s="78"/>
      <c r="O427" s="78"/>
      <c r="P427" s="78"/>
      <c r="Q427" s="78"/>
      <c r="R427" s="78"/>
      <c r="S427" s="71"/>
      <c r="T427" s="78"/>
      <c r="U427" s="78"/>
      <c r="V427" s="71"/>
    </row>
    <row r="428" spans="1:22" ht="34.9" customHeight="1">
      <c r="A428" s="24" t="s">
        <v>382</v>
      </c>
      <c r="B428" s="25"/>
      <c r="C428" s="26"/>
      <c r="D428" s="25"/>
      <c r="E428" s="26"/>
      <c r="F428" s="25"/>
      <c r="G428" s="25"/>
      <c r="H428" s="60"/>
      <c r="I428" s="25"/>
      <c r="J428" s="25"/>
      <c r="K428" s="85">
        <f t="shared" si="90"/>
        <v>0</v>
      </c>
      <c r="L428" s="27"/>
      <c r="M428" s="28"/>
      <c r="N428" s="79"/>
      <c r="O428" s="79"/>
      <c r="P428" s="79"/>
      <c r="Q428" s="79"/>
      <c r="R428" s="79"/>
      <c r="S428" s="72"/>
      <c r="T428" s="79"/>
      <c r="U428" s="79"/>
      <c r="V428" s="72"/>
    </row>
    <row r="429" spans="1:22" ht="34.9" customHeight="1">
      <c r="A429" s="29" t="s">
        <v>383</v>
      </c>
      <c r="B429" s="8"/>
      <c r="C429" s="30"/>
      <c r="D429" s="8"/>
      <c r="E429" s="30"/>
      <c r="F429" s="8"/>
      <c r="G429" s="8"/>
      <c r="H429" s="61"/>
      <c r="I429" s="8"/>
      <c r="J429" s="8"/>
      <c r="K429" s="85">
        <f t="shared" si="90"/>
        <v>0</v>
      </c>
      <c r="L429" s="22"/>
      <c r="M429" s="23"/>
      <c r="N429" s="78"/>
      <c r="O429" s="78"/>
      <c r="P429" s="78"/>
      <c r="Q429" s="78"/>
      <c r="R429" s="78"/>
      <c r="S429" s="71"/>
      <c r="T429" s="78"/>
      <c r="U429" s="78"/>
      <c r="V429" s="71"/>
    </row>
    <row r="430" spans="1:22" ht="34.9" customHeight="1">
      <c r="A430" s="24" t="s">
        <v>384</v>
      </c>
      <c r="B430" s="25"/>
      <c r="C430" s="26"/>
      <c r="D430" s="25"/>
      <c r="E430" s="26"/>
      <c r="F430" s="25"/>
      <c r="G430" s="25"/>
      <c r="H430" s="60"/>
      <c r="I430" s="25"/>
      <c r="J430" s="25"/>
      <c r="K430" s="85">
        <f t="shared" si="90"/>
        <v>0</v>
      </c>
      <c r="L430" s="27"/>
      <c r="M430" s="28"/>
      <c r="N430" s="79"/>
      <c r="O430" s="79"/>
      <c r="P430" s="79"/>
      <c r="Q430" s="79"/>
      <c r="R430" s="79"/>
      <c r="S430" s="72"/>
      <c r="T430" s="79"/>
      <c r="U430" s="79"/>
      <c r="V430" s="72"/>
    </row>
    <row r="431" spans="1:22" ht="34.9" customHeight="1">
      <c r="A431" s="29" t="s">
        <v>385</v>
      </c>
      <c r="B431" s="8"/>
      <c r="C431" s="30"/>
      <c r="D431" s="8"/>
      <c r="E431" s="30"/>
      <c r="F431" s="8"/>
      <c r="G431" s="8"/>
      <c r="H431" s="61"/>
      <c r="I431" s="8"/>
      <c r="J431" s="8"/>
      <c r="K431" s="85">
        <f t="shared" si="90"/>
        <v>0</v>
      </c>
      <c r="L431" s="22"/>
      <c r="M431" s="23"/>
      <c r="N431" s="78"/>
      <c r="O431" s="78"/>
      <c r="P431" s="78"/>
      <c r="Q431" s="78"/>
      <c r="R431" s="78"/>
      <c r="S431" s="71"/>
      <c r="T431" s="78"/>
      <c r="U431" s="78"/>
      <c r="V431" s="71"/>
    </row>
    <row r="432" spans="1:22" ht="34.9" customHeight="1">
      <c r="A432" s="24" t="s">
        <v>386</v>
      </c>
      <c r="B432" s="25"/>
      <c r="C432" s="26"/>
      <c r="D432" s="25"/>
      <c r="E432" s="26"/>
      <c r="F432" s="25"/>
      <c r="G432" s="25"/>
      <c r="H432" s="60"/>
      <c r="I432" s="25"/>
      <c r="J432" s="25"/>
      <c r="K432" s="85">
        <f t="shared" si="90"/>
        <v>0</v>
      </c>
      <c r="L432" s="27"/>
      <c r="M432" s="28"/>
      <c r="N432" s="79"/>
      <c r="O432" s="79"/>
      <c r="P432" s="79"/>
      <c r="Q432" s="79"/>
      <c r="R432" s="79"/>
      <c r="S432" s="72"/>
      <c r="T432" s="79"/>
      <c r="U432" s="79"/>
      <c r="V432" s="72"/>
    </row>
    <row r="433" spans="1:22" ht="34.9" customHeight="1">
      <c r="A433" s="29" t="s">
        <v>387</v>
      </c>
      <c r="B433" s="8"/>
      <c r="C433" s="30"/>
      <c r="D433" s="8"/>
      <c r="E433" s="30"/>
      <c r="F433" s="8"/>
      <c r="G433" s="8"/>
      <c r="H433" s="61"/>
      <c r="I433" s="8"/>
      <c r="J433" s="8"/>
      <c r="K433" s="85">
        <f t="shared" si="90"/>
        <v>0</v>
      </c>
      <c r="L433" s="22"/>
      <c r="M433" s="23"/>
      <c r="N433" s="78"/>
      <c r="O433" s="78"/>
      <c r="P433" s="78"/>
      <c r="Q433" s="78"/>
      <c r="R433" s="78"/>
      <c r="S433" s="71"/>
      <c r="T433" s="78"/>
      <c r="U433" s="78"/>
      <c r="V433" s="71"/>
    </row>
    <row r="434" spans="1:22" ht="34.9" customHeight="1">
      <c r="A434" s="24" t="s">
        <v>388</v>
      </c>
      <c r="B434" s="25"/>
      <c r="C434" s="26"/>
      <c r="D434" s="25"/>
      <c r="E434" s="26"/>
      <c r="F434" s="25"/>
      <c r="G434" s="25"/>
      <c r="H434" s="60"/>
      <c r="I434" s="25"/>
      <c r="J434" s="25"/>
      <c r="K434" s="85">
        <f t="shared" si="90"/>
        <v>0</v>
      </c>
      <c r="L434" s="27"/>
      <c r="M434" s="28"/>
      <c r="N434" s="79"/>
      <c r="O434" s="79"/>
      <c r="P434" s="79"/>
      <c r="Q434" s="79"/>
      <c r="R434" s="79"/>
      <c r="S434" s="72"/>
      <c r="T434" s="79"/>
      <c r="U434" s="79"/>
      <c r="V434" s="72"/>
    </row>
    <row r="435" spans="1:22" ht="34.9" customHeight="1">
      <c r="A435" s="29" t="s">
        <v>389</v>
      </c>
      <c r="B435" s="8"/>
      <c r="C435" s="30"/>
      <c r="D435" s="8"/>
      <c r="E435" s="30"/>
      <c r="F435" s="8"/>
      <c r="G435" s="8"/>
      <c r="H435" s="61"/>
      <c r="I435" s="8"/>
      <c r="J435" s="8"/>
      <c r="K435" s="85">
        <f t="shared" si="90"/>
        <v>0</v>
      </c>
      <c r="L435" s="22"/>
      <c r="M435" s="23"/>
      <c r="N435" s="78"/>
      <c r="O435" s="78"/>
      <c r="P435" s="78"/>
      <c r="Q435" s="78"/>
      <c r="R435" s="78"/>
      <c r="S435" s="71"/>
      <c r="T435" s="78"/>
      <c r="U435" s="78"/>
      <c r="V435" s="71"/>
    </row>
    <row r="436" spans="1:22" ht="34.9" customHeight="1">
      <c r="A436" s="24" t="s">
        <v>390</v>
      </c>
      <c r="B436" s="25"/>
      <c r="C436" s="26"/>
      <c r="D436" s="25"/>
      <c r="E436" s="26"/>
      <c r="F436" s="25"/>
      <c r="G436" s="25"/>
      <c r="H436" s="60"/>
      <c r="I436" s="25"/>
      <c r="J436" s="25"/>
      <c r="K436" s="85">
        <f t="shared" si="90"/>
        <v>0</v>
      </c>
      <c r="L436" s="27"/>
      <c r="M436" s="28"/>
      <c r="N436" s="79"/>
      <c r="O436" s="79"/>
      <c r="P436" s="79"/>
      <c r="Q436" s="79"/>
      <c r="R436" s="79"/>
      <c r="S436" s="72"/>
      <c r="T436" s="79"/>
      <c r="U436" s="79"/>
      <c r="V436" s="72"/>
    </row>
    <row r="437" spans="1:22" ht="34.9" customHeight="1">
      <c r="A437" s="29" t="s">
        <v>391</v>
      </c>
      <c r="B437" s="8"/>
      <c r="C437" s="30"/>
      <c r="D437" s="8"/>
      <c r="E437" s="30"/>
      <c r="F437" s="8"/>
      <c r="G437" s="8"/>
      <c r="H437" s="61"/>
      <c r="I437" s="8"/>
      <c r="J437" s="8"/>
      <c r="K437" s="85">
        <f t="shared" si="90"/>
        <v>0</v>
      </c>
      <c r="L437" s="22"/>
      <c r="M437" s="23"/>
      <c r="N437" s="78"/>
      <c r="O437" s="78"/>
      <c r="P437" s="78"/>
      <c r="Q437" s="78"/>
      <c r="R437" s="78"/>
      <c r="S437" s="71"/>
      <c r="T437" s="78"/>
      <c r="U437" s="78"/>
      <c r="V437" s="71"/>
    </row>
    <row r="438" spans="1:22" s="35" customFormat="1" ht="34.9" customHeight="1" thickBot="1">
      <c r="A438" s="31" t="s">
        <v>100</v>
      </c>
      <c r="B438" s="32"/>
      <c r="C438" s="33"/>
      <c r="D438" s="32">
        <f t="shared" ref="D438:K438" si="91">SUM(D406:D437)</f>
        <v>1261.9474999999998</v>
      </c>
      <c r="E438" s="33">
        <f t="shared" si="91"/>
        <v>24</v>
      </c>
      <c r="F438" s="32">
        <f t="shared" si="91"/>
        <v>725.09</v>
      </c>
      <c r="G438" s="32">
        <f t="shared" si="91"/>
        <v>1987.0375000000001</v>
      </c>
      <c r="H438" s="62">
        <f t="shared" si="91"/>
        <v>31.75</v>
      </c>
      <c r="I438" s="32">
        <f t="shared" si="91"/>
        <v>1260.6100000000001</v>
      </c>
      <c r="J438" s="32">
        <f t="shared" si="91"/>
        <v>726.42750000000001</v>
      </c>
      <c r="K438" s="86">
        <f t="shared" si="91"/>
        <v>25</v>
      </c>
      <c r="L438" s="31"/>
      <c r="M438" s="34"/>
      <c r="N438" s="80"/>
      <c r="O438" s="80"/>
      <c r="P438" s="80"/>
      <c r="Q438" s="80"/>
      <c r="R438" s="80"/>
      <c r="S438" s="73"/>
      <c r="T438" s="80"/>
      <c r="U438" s="80"/>
      <c r="V438" s="73"/>
    </row>
    <row r="439" spans="1:22" ht="10.15" customHeight="1">
      <c r="K439" s="2"/>
    </row>
    <row r="442" spans="1:22">
      <c r="C442" s="2"/>
      <c r="D442" s="8">
        <f>D438+D404+D377+D363+D328+D285+D237+D207+D136</f>
        <v>4552.9094999999998</v>
      </c>
      <c r="E442" s="8"/>
      <c r="F442" s="8">
        <f>F438+F404+F377+F363+F328+F285+F237+F207+F136</f>
        <v>11345.719999999996</v>
      </c>
      <c r="G442" s="8">
        <f>G438+G404+G377+G363+G328+G285+G237+G207+G136</f>
        <v>17112.279499999997</v>
      </c>
      <c r="H442" s="68"/>
      <c r="I442" s="8">
        <f>I438+I404+I377+I363+I328+I285+I237+I207+I136</f>
        <v>6689.2955999999995</v>
      </c>
      <c r="J442" s="8">
        <f>J438+J404+J377+J363+J328+J285+J237+J207+J136</f>
        <v>10304.4514</v>
      </c>
    </row>
    <row r="444" spans="1:22">
      <c r="I444" s="8" t="s">
        <v>6</v>
      </c>
      <c r="J444" s="8">
        <f>G6</f>
        <v>1454.5</v>
      </c>
    </row>
    <row r="445" spans="1:22" s="35" customFormat="1" ht="26.1" customHeight="1" thickBot="1">
      <c r="A445" s="36"/>
      <c r="B445" s="37"/>
      <c r="C445" s="38"/>
      <c r="D445" s="37"/>
      <c r="E445" s="38"/>
      <c r="F445" s="37"/>
      <c r="G445" s="37"/>
      <c r="H445" s="64"/>
      <c r="I445" s="32" t="s">
        <v>7</v>
      </c>
      <c r="J445" s="32">
        <f>J442-J444</f>
        <v>8849.9513999999999</v>
      </c>
      <c r="K445" s="87"/>
      <c r="N445" s="81"/>
      <c r="O445" s="81"/>
      <c r="P445" s="81"/>
      <c r="Q445" s="81"/>
      <c r="R445" s="81"/>
      <c r="S445" s="74"/>
      <c r="T445" s="81"/>
      <c r="U445" s="81"/>
      <c r="V445" s="74"/>
    </row>
  </sheetData>
  <sheetProtection selectLockedCells="1"/>
  <mergeCells count="1">
    <mergeCell ref="E4:I4"/>
  </mergeCells>
  <phoneticPr fontId="29" type="noConversion"/>
  <pageMargins left="0.75" right="0.75" top="0.51" bottom="0.52" header="0.5" footer="0.5"/>
  <pageSetup scale="42" orientation="portrait" horizontalDpi="4294967293" r:id="rId1"/>
  <headerFooter alignWithMargins="0"/>
  <rowBreaks count="3" manualBreakCount="3">
    <brk id="47" max="12" man="1"/>
    <brk id="180" max="12" man="1"/>
    <brk id="237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7DC47-F1AE-4DE3-900F-75E29220BFAC}">
  <sheetPr codeName="Sheet2">
    <tabColor rgb="FFFFFF00"/>
  </sheetPr>
  <dimension ref="A1:R437"/>
  <sheetViews>
    <sheetView showGridLines="0" zoomScaleNormal="100" workbookViewId="0">
      <pane xSplit="1" topLeftCell="B1" activePane="topRight" state="frozen"/>
      <selection activeCell="C6" sqref="C6"/>
      <selection pane="topRight" activeCell="E12" sqref="E12"/>
    </sheetView>
  </sheetViews>
  <sheetFormatPr defaultColWidth="8.7109375" defaultRowHeight="34.9" customHeight="1"/>
  <cols>
    <col min="1" max="1" width="42.28515625" style="1" customWidth="1"/>
    <col min="2" max="2" width="13.7109375" style="5" customWidth="1"/>
    <col min="3" max="13" width="13.28515625" style="5" customWidth="1"/>
    <col min="14" max="14" width="17.42578125" style="39" customWidth="1"/>
    <col min="15" max="15" width="20.85546875" style="6" customWidth="1"/>
    <col min="16" max="16" width="15.7109375" style="6" customWidth="1"/>
    <col min="17" max="17" width="10.5703125" style="6" customWidth="1"/>
    <col min="18" max="18" width="8.7109375" style="6"/>
    <col min="19" max="16384" width="8.7109375" style="5"/>
  </cols>
  <sheetData>
    <row r="1" spans="1:18" ht="15"/>
    <row r="2" spans="1:18" ht="17.45" customHeight="1">
      <c r="A2" s="4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41"/>
      <c r="O2" s="15"/>
      <c r="P2" s="15"/>
      <c r="Q2" s="15"/>
      <c r="R2" s="15"/>
    </row>
    <row r="3" spans="1:18" ht="17.45" customHeight="1">
      <c r="A3" s="4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41"/>
      <c r="O3" s="15"/>
      <c r="P3" s="15"/>
      <c r="Q3" s="15"/>
      <c r="R3" s="15"/>
    </row>
    <row r="4" spans="1:18" ht="17.45" customHeight="1">
      <c r="A4" s="4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41"/>
      <c r="O4" s="15"/>
      <c r="P4" s="15"/>
      <c r="Q4" s="15"/>
      <c r="R4" s="15"/>
    </row>
    <row r="5" spans="1:18" ht="17.45" customHeight="1">
      <c r="A5" s="4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41"/>
      <c r="O5" s="15"/>
      <c r="P5" s="15"/>
      <c r="Q5" s="15"/>
      <c r="R5" s="15"/>
    </row>
    <row r="6" spans="1:18" ht="31.35" customHeight="1">
      <c r="A6" s="4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41"/>
      <c r="O6" s="15"/>
      <c r="P6" s="15"/>
      <c r="Q6" s="15"/>
      <c r="R6" s="15"/>
    </row>
    <row r="7" spans="1:18" ht="34.5" customHeight="1">
      <c r="A7" s="40"/>
      <c r="B7" s="97" t="s">
        <v>405</v>
      </c>
      <c r="C7" s="97"/>
      <c r="D7" s="97"/>
      <c r="E7" s="97"/>
      <c r="F7" s="97"/>
      <c r="G7" s="97"/>
      <c r="H7" s="97"/>
      <c r="I7" s="97"/>
      <c r="J7" s="97"/>
      <c r="K7" s="10"/>
      <c r="L7" s="10"/>
      <c r="M7" s="10"/>
      <c r="N7" s="41"/>
      <c r="O7" s="15"/>
      <c r="P7" s="15"/>
      <c r="Q7" s="15"/>
      <c r="R7" s="15"/>
    </row>
    <row r="8" spans="1:18" s="18" customFormat="1" ht="34.9" customHeight="1">
      <c r="A8" s="17" t="s">
        <v>26</v>
      </c>
      <c r="B8" s="17" t="s">
        <v>268</v>
      </c>
      <c r="C8" s="17" t="s">
        <v>269</v>
      </c>
      <c r="D8" s="17" t="s">
        <v>270</v>
      </c>
      <c r="E8" s="17" t="s">
        <v>271</v>
      </c>
      <c r="F8" s="17" t="s">
        <v>0</v>
      </c>
      <c r="G8" s="17" t="s">
        <v>1</v>
      </c>
      <c r="H8" s="17" t="s">
        <v>2</v>
      </c>
      <c r="I8" s="17" t="s">
        <v>272</v>
      </c>
      <c r="J8" s="17" t="s">
        <v>273</v>
      </c>
      <c r="K8" s="17" t="s">
        <v>274</v>
      </c>
      <c r="L8" s="17" t="s">
        <v>275</v>
      </c>
      <c r="M8" s="17" t="s">
        <v>276</v>
      </c>
      <c r="N8" s="17" t="s">
        <v>277</v>
      </c>
      <c r="O8" s="17" t="s">
        <v>278</v>
      </c>
      <c r="P8" s="17" t="s">
        <v>279</v>
      </c>
      <c r="Q8" s="42"/>
      <c r="R8" s="42" t="s">
        <v>280</v>
      </c>
    </row>
    <row r="9" spans="1:18" ht="34.9" customHeight="1">
      <c r="A9" s="24" t="s">
        <v>27</v>
      </c>
      <c r="B9" s="91">
        <v>3</v>
      </c>
      <c r="C9" s="92">
        <v>2</v>
      </c>
      <c r="D9" s="92">
        <v>4.25</v>
      </c>
      <c r="E9" s="92"/>
      <c r="F9" s="92"/>
      <c r="G9" s="92"/>
      <c r="H9" s="92"/>
      <c r="I9" s="92"/>
      <c r="J9" s="92"/>
      <c r="K9" s="92"/>
      <c r="L9" s="92"/>
      <c r="M9" s="92"/>
      <c r="N9" s="45">
        <f>AVERAGE(A9:M9)</f>
        <v>3.0833333333333335</v>
      </c>
      <c r="O9" s="26">
        <v>4</v>
      </c>
      <c r="P9" s="26">
        <v>1</v>
      </c>
      <c r="Q9" s="26"/>
      <c r="R9" s="44">
        <f>N9/O9+P9</f>
        <v>1.7708333333333335</v>
      </c>
    </row>
    <row r="10" spans="1:18" ht="34.9" customHeight="1">
      <c r="A10" s="29" t="s">
        <v>28</v>
      </c>
      <c r="B10" s="46">
        <v>1.75</v>
      </c>
      <c r="C10" s="46">
        <v>1.25</v>
      </c>
      <c r="D10" s="46">
        <v>4.25</v>
      </c>
      <c r="E10" s="46"/>
      <c r="F10" s="46"/>
      <c r="G10" s="46"/>
      <c r="H10" s="46"/>
      <c r="I10" s="46"/>
      <c r="J10" s="46"/>
      <c r="K10" s="46"/>
      <c r="L10" s="46"/>
      <c r="M10" s="46"/>
      <c r="N10" s="47">
        <f t="shared" ref="N10:N75" si="0">AVERAGE(A10:M10)</f>
        <v>2.4166666666666665</v>
      </c>
      <c r="O10" s="30">
        <v>4</v>
      </c>
      <c r="P10" s="30">
        <v>1</v>
      </c>
      <c r="Q10" s="30"/>
      <c r="R10" s="44">
        <f t="shared" ref="R10:R73" si="1">N10/O10+P10</f>
        <v>1.6041666666666665</v>
      </c>
    </row>
    <row r="11" spans="1:18" ht="34.9" customHeight="1">
      <c r="A11" s="24" t="s">
        <v>281</v>
      </c>
      <c r="B11" s="48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45" t="e">
        <f t="shared" si="0"/>
        <v>#DIV/0!</v>
      </c>
      <c r="O11" s="26">
        <v>4</v>
      </c>
      <c r="P11" s="26">
        <v>1</v>
      </c>
      <c r="Q11" s="26"/>
      <c r="R11" s="44" t="e">
        <f t="shared" si="1"/>
        <v>#DIV/0!</v>
      </c>
    </row>
    <row r="12" spans="1:18" ht="34.9" customHeight="1">
      <c r="A12" s="29" t="s">
        <v>29</v>
      </c>
      <c r="B12" s="46">
        <v>0.08</v>
      </c>
      <c r="C12" s="46">
        <v>0.34</v>
      </c>
      <c r="D12" s="46">
        <v>0.87</v>
      </c>
      <c r="E12" s="46"/>
      <c r="F12" s="46"/>
      <c r="G12" s="46"/>
      <c r="H12" s="46"/>
      <c r="I12" s="46"/>
      <c r="J12" s="46"/>
      <c r="K12" s="46"/>
      <c r="L12" s="46"/>
      <c r="M12" s="46"/>
      <c r="N12" s="47">
        <f t="shared" si="0"/>
        <v>0.43</v>
      </c>
      <c r="O12" s="30">
        <v>4</v>
      </c>
      <c r="P12" s="30">
        <v>1</v>
      </c>
      <c r="Q12" s="30"/>
      <c r="R12" s="44">
        <f t="shared" si="1"/>
        <v>1.1074999999999999</v>
      </c>
    </row>
    <row r="13" spans="1:18" ht="34.9" customHeight="1">
      <c r="A13" s="24" t="s">
        <v>282</v>
      </c>
      <c r="B13" s="48">
        <v>0.45</v>
      </c>
      <c r="C13" s="27">
        <v>0.25</v>
      </c>
      <c r="D13" s="27">
        <v>0.72</v>
      </c>
      <c r="E13" s="27"/>
      <c r="F13" s="27"/>
      <c r="G13" s="27"/>
      <c r="H13" s="27"/>
      <c r="I13" s="27"/>
      <c r="J13" s="27"/>
      <c r="K13" s="27"/>
      <c r="L13" s="27"/>
      <c r="M13" s="27"/>
      <c r="N13" s="45">
        <f t="shared" si="0"/>
        <v>0.47333333333333333</v>
      </c>
      <c r="O13" s="26">
        <v>4</v>
      </c>
      <c r="P13" s="26">
        <v>1</v>
      </c>
      <c r="Q13" s="26"/>
      <c r="R13" s="44">
        <f t="shared" si="1"/>
        <v>1.1183333333333334</v>
      </c>
    </row>
    <row r="14" spans="1:18" ht="34.9" customHeight="1">
      <c r="A14" s="29" t="s">
        <v>30</v>
      </c>
      <c r="B14" s="46">
        <v>0.12</v>
      </c>
      <c r="C14" s="46">
        <v>0.09</v>
      </c>
      <c r="D14" s="46">
        <v>0.37</v>
      </c>
      <c r="E14" s="46"/>
      <c r="F14" s="46"/>
      <c r="G14" s="46"/>
      <c r="H14" s="46"/>
      <c r="I14" s="46"/>
      <c r="J14" s="46"/>
      <c r="K14" s="46"/>
      <c r="L14" s="46"/>
      <c r="M14" s="46"/>
      <c r="N14" s="47">
        <f t="shared" si="0"/>
        <v>0.19333333333333333</v>
      </c>
      <c r="O14" s="30">
        <v>4</v>
      </c>
      <c r="P14" s="30">
        <v>1</v>
      </c>
      <c r="Q14" s="30"/>
      <c r="R14" s="44">
        <f t="shared" si="1"/>
        <v>1.0483333333333333</v>
      </c>
    </row>
    <row r="15" spans="1:18" ht="34.9" customHeight="1">
      <c r="A15" s="24" t="s">
        <v>31</v>
      </c>
      <c r="B15" s="48">
        <v>0.08</v>
      </c>
      <c r="C15" s="27">
        <v>0.21</v>
      </c>
      <c r="D15" s="27">
        <v>0.21</v>
      </c>
      <c r="E15" s="27"/>
      <c r="F15" s="27"/>
      <c r="G15" s="27"/>
      <c r="H15" s="27"/>
      <c r="I15" s="27"/>
      <c r="J15" s="27"/>
      <c r="K15" s="27"/>
      <c r="L15" s="27"/>
      <c r="M15" s="27"/>
      <c r="N15" s="45">
        <f t="shared" si="0"/>
        <v>0.16666666666666666</v>
      </c>
      <c r="O15" s="26">
        <v>4</v>
      </c>
      <c r="P15" s="26">
        <v>1</v>
      </c>
      <c r="Q15" s="26"/>
      <c r="R15" s="44">
        <f t="shared" si="1"/>
        <v>1.0416666666666667</v>
      </c>
    </row>
    <row r="16" spans="1:18" ht="34.9" customHeight="1">
      <c r="A16" s="29" t="s">
        <v>32</v>
      </c>
      <c r="B16" s="46">
        <v>0</v>
      </c>
      <c r="C16" s="46">
        <v>0</v>
      </c>
      <c r="D16" s="46">
        <v>0</v>
      </c>
      <c r="E16" s="46"/>
      <c r="F16" s="46"/>
      <c r="G16" s="46"/>
      <c r="H16" s="46"/>
      <c r="I16" s="46"/>
      <c r="J16" s="46"/>
      <c r="K16" s="46"/>
      <c r="L16" s="46"/>
      <c r="M16" s="46"/>
      <c r="N16" s="47">
        <f t="shared" si="0"/>
        <v>0</v>
      </c>
      <c r="O16" s="30">
        <v>4</v>
      </c>
      <c r="P16" s="30">
        <v>1</v>
      </c>
      <c r="Q16" s="30"/>
      <c r="R16" s="44">
        <f t="shared" si="1"/>
        <v>1</v>
      </c>
    </row>
    <row r="17" spans="1:18" ht="34.9" customHeight="1">
      <c r="A17" s="24" t="s">
        <v>33</v>
      </c>
      <c r="B17" s="48">
        <v>0</v>
      </c>
      <c r="C17" s="27">
        <v>0</v>
      </c>
      <c r="D17" s="27">
        <v>0</v>
      </c>
      <c r="E17" s="27"/>
      <c r="F17" s="27"/>
      <c r="G17" s="27"/>
      <c r="H17" s="27"/>
      <c r="I17" s="27"/>
      <c r="J17" s="27"/>
      <c r="K17" s="27"/>
      <c r="L17" s="27"/>
      <c r="M17" s="27"/>
      <c r="N17" s="45">
        <f t="shared" si="0"/>
        <v>0</v>
      </c>
      <c r="O17" s="26">
        <v>4</v>
      </c>
      <c r="P17" s="26">
        <v>1</v>
      </c>
      <c r="Q17" s="26"/>
      <c r="R17" s="44">
        <f t="shared" si="1"/>
        <v>1</v>
      </c>
    </row>
    <row r="18" spans="1:18" ht="34.9" customHeight="1">
      <c r="A18" s="29" t="s">
        <v>34</v>
      </c>
      <c r="B18" s="46">
        <v>0</v>
      </c>
      <c r="C18" s="46">
        <v>0</v>
      </c>
      <c r="D18" s="46">
        <v>0</v>
      </c>
      <c r="E18" s="46"/>
      <c r="F18" s="46"/>
      <c r="G18" s="46"/>
      <c r="H18" s="46"/>
      <c r="I18" s="46"/>
      <c r="J18" s="46"/>
      <c r="K18" s="46"/>
      <c r="L18" s="46"/>
      <c r="M18" s="46"/>
      <c r="N18" s="47">
        <f t="shared" si="0"/>
        <v>0</v>
      </c>
      <c r="O18" s="30">
        <v>4</v>
      </c>
      <c r="P18" s="30">
        <v>1</v>
      </c>
      <c r="Q18" s="30"/>
      <c r="R18" s="44">
        <f t="shared" si="1"/>
        <v>1</v>
      </c>
    </row>
    <row r="19" spans="1:18" ht="34.9" customHeight="1">
      <c r="A19" s="24" t="s">
        <v>283</v>
      </c>
      <c r="B19" s="48">
        <v>1.33</v>
      </c>
      <c r="C19" s="27">
        <v>0</v>
      </c>
      <c r="D19" s="27">
        <v>0</v>
      </c>
      <c r="E19" s="27"/>
      <c r="F19" s="27"/>
      <c r="G19" s="27"/>
      <c r="H19" s="27"/>
      <c r="I19" s="27"/>
      <c r="J19" s="27"/>
      <c r="K19" s="27"/>
      <c r="L19" s="27"/>
      <c r="M19" s="27"/>
      <c r="N19" s="45">
        <f t="shared" si="0"/>
        <v>0.44333333333333336</v>
      </c>
      <c r="O19" s="26">
        <v>4</v>
      </c>
      <c r="P19" s="26">
        <v>1</v>
      </c>
      <c r="Q19" s="26"/>
      <c r="R19" s="44">
        <f t="shared" si="1"/>
        <v>1.1108333333333333</v>
      </c>
    </row>
    <row r="20" spans="1:18" ht="34.9" customHeight="1">
      <c r="A20" s="29" t="s">
        <v>35</v>
      </c>
      <c r="B20" s="46">
        <v>0.25</v>
      </c>
      <c r="C20" s="46">
        <v>0.5</v>
      </c>
      <c r="D20" s="46">
        <v>2</v>
      </c>
      <c r="E20" s="46"/>
      <c r="F20" s="46"/>
      <c r="G20" s="46"/>
      <c r="H20" s="46"/>
      <c r="I20" s="46"/>
      <c r="J20" s="46"/>
      <c r="K20" s="46"/>
      <c r="L20" s="46"/>
      <c r="M20" s="46"/>
      <c r="N20" s="47">
        <f t="shared" si="0"/>
        <v>0.91666666666666663</v>
      </c>
      <c r="O20" s="30">
        <v>4</v>
      </c>
      <c r="P20" s="30">
        <v>1</v>
      </c>
      <c r="Q20" s="30"/>
      <c r="R20" s="44">
        <f t="shared" si="1"/>
        <v>1.2291666666666667</v>
      </c>
    </row>
    <row r="21" spans="1:18" ht="34.9" customHeight="1">
      <c r="A21" s="24" t="s">
        <v>284</v>
      </c>
      <c r="B21" s="48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45" t="e">
        <f t="shared" si="0"/>
        <v>#DIV/0!</v>
      </c>
      <c r="O21" s="26">
        <v>4</v>
      </c>
      <c r="P21" s="26">
        <v>1</v>
      </c>
      <c r="Q21" s="26"/>
      <c r="R21" s="44" t="e">
        <f t="shared" si="1"/>
        <v>#DIV/0!</v>
      </c>
    </row>
    <row r="22" spans="1:18" ht="34.9" customHeight="1">
      <c r="A22" s="29" t="s">
        <v>285</v>
      </c>
      <c r="B22" s="46">
        <v>1.25</v>
      </c>
      <c r="C22" s="46">
        <v>0</v>
      </c>
      <c r="D22" s="46">
        <v>0</v>
      </c>
      <c r="E22" s="46"/>
      <c r="F22" s="46"/>
      <c r="G22" s="46"/>
      <c r="H22" s="46"/>
      <c r="I22" s="46"/>
      <c r="J22" s="46"/>
      <c r="K22" s="46"/>
      <c r="L22" s="46"/>
      <c r="M22" s="46"/>
      <c r="N22" s="47">
        <f t="shared" si="0"/>
        <v>0.41666666666666669</v>
      </c>
      <c r="O22" s="30">
        <v>4</v>
      </c>
      <c r="P22" s="30">
        <v>1</v>
      </c>
      <c r="Q22" s="30"/>
      <c r="R22" s="44">
        <f t="shared" si="1"/>
        <v>1.1041666666666667</v>
      </c>
    </row>
    <row r="23" spans="1:18" ht="34.9" customHeight="1">
      <c r="A23" s="24" t="s">
        <v>36</v>
      </c>
      <c r="B23" s="48">
        <v>0</v>
      </c>
      <c r="C23" s="27">
        <v>1.17</v>
      </c>
      <c r="D23" s="27">
        <v>0.5</v>
      </c>
      <c r="E23" s="27"/>
      <c r="F23" s="27"/>
      <c r="G23" s="27"/>
      <c r="H23" s="27"/>
      <c r="I23" s="27"/>
      <c r="J23" s="27"/>
      <c r="K23" s="27"/>
      <c r="L23" s="27"/>
      <c r="M23" s="27"/>
      <c r="N23" s="45">
        <f t="shared" si="0"/>
        <v>0.55666666666666664</v>
      </c>
      <c r="O23" s="26">
        <v>4</v>
      </c>
      <c r="P23" s="26">
        <v>1</v>
      </c>
      <c r="Q23" s="26"/>
      <c r="R23" s="44">
        <f t="shared" si="1"/>
        <v>1.1391666666666667</v>
      </c>
    </row>
    <row r="24" spans="1:18" ht="34.9" customHeight="1">
      <c r="A24" s="29" t="s">
        <v>286</v>
      </c>
      <c r="B24" s="46">
        <v>0.75</v>
      </c>
      <c r="C24" s="46">
        <v>0</v>
      </c>
      <c r="D24" s="46">
        <v>0</v>
      </c>
      <c r="E24" s="46"/>
      <c r="F24" s="46"/>
      <c r="G24" s="46"/>
      <c r="H24" s="46"/>
      <c r="I24" s="46"/>
      <c r="J24" s="46"/>
      <c r="K24" s="46"/>
      <c r="L24" s="46"/>
      <c r="M24" s="46"/>
      <c r="N24" s="47">
        <f t="shared" si="0"/>
        <v>0.25</v>
      </c>
      <c r="O24" s="30">
        <v>4</v>
      </c>
      <c r="P24" s="30">
        <v>1</v>
      </c>
      <c r="Q24" s="30"/>
      <c r="R24" s="44">
        <f t="shared" si="1"/>
        <v>1.0625</v>
      </c>
    </row>
    <row r="25" spans="1:18" ht="34.9" customHeight="1">
      <c r="A25" s="24" t="s">
        <v>37</v>
      </c>
      <c r="B25" s="48">
        <v>3.25</v>
      </c>
      <c r="C25" s="27">
        <v>2.75</v>
      </c>
      <c r="D25" s="27">
        <v>4.25</v>
      </c>
      <c r="E25" s="27"/>
      <c r="F25" s="27"/>
      <c r="G25" s="27"/>
      <c r="H25" s="27"/>
      <c r="I25" s="27"/>
      <c r="J25" s="27"/>
      <c r="K25" s="27"/>
      <c r="L25" s="27"/>
      <c r="M25" s="27"/>
      <c r="N25" s="45">
        <f t="shared" si="0"/>
        <v>3.4166666666666665</v>
      </c>
      <c r="O25" s="26">
        <v>4</v>
      </c>
      <c r="P25" s="26">
        <v>1</v>
      </c>
      <c r="Q25" s="26"/>
      <c r="R25" s="44">
        <f t="shared" si="1"/>
        <v>1.8541666666666665</v>
      </c>
    </row>
    <row r="26" spans="1:18" ht="34.9" customHeight="1">
      <c r="A26" s="29" t="s">
        <v>287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7" t="e">
        <f t="shared" si="0"/>
        <v>#DIV/0!</v>
      </c>
      <c r="O26" s="30">
        <v>4</v>
      </c>
      <c r="P26" s="30">
        <v>1</v>
      </c>
      <c r="Q26" s="30"/>
      <c r="R26" s="44" t="e">
        <f t="shared" si="1"/>
        <v>#DIV/0!</v>
      </c>
    </row>
    <row r="27" spans="1:18" ht="34.9" customHeight="1">
      <c r="A27" s="24" t="s">
        <v>288</v>
      </c>
      <c r="B27" s="48">
        <v>0.25</v>
      </c>
      <c r="C27" s="27">
        <v>0.17</v>
      </c>
      <c r="D27" s="27">
        <v>0</v>
      </c>
      <c r="E27" s="27"/>
      <c r="F27" s="27"/>
      <c r="G27" s="27"/>
      <c r="H27" s="27"/>
      <c r="I27" s="27"/>
      <c r="J27" s="27"/>
      <c r="K27" s="27"/>
      <c r="L27" s="27"/>
      <c r="M27" s="27"/>
      <c r="N27" s="45">
        <f t="shared" si="0"/>
        <v>0.14000000000000001</v>
      </c>
      <c r="O27" s="26">
        <v>4</v>
      </c>
      <c r="P27" s="26">
        <v>1</v>
      </c>
      <c r="Q27" s="26"/>
      <c r="R27" s="44">
        <f t="shared" si="1"/>
        <v>1.0349999999999999</v>
      </c>
    </row>
    <row r="28" spans="1:18" ht="34.9" customHeight="1">
      <c r="A28" s="29" t="s">
        <v>289</v>
      </c>
      <c r="B28" s="46">
        <v>1</v>
      </c>
      <c r="C28" s="46">
        <v>0</v>
      </c>
      <c r="D28" s="46">
        <v>0</v>
      </c>
      <c r="E28" s="46"/>
      <c r="F28" s="46"/>
      <c r="G28" s="46"/>
      <c r="H28" s="46"/>
      <c r="I28" s="46"/>
      <c r="J28" s="46"/>
      <c r="K28" s="46"/>
      <c r="L28" s="46"/>
      <c r="M28" s="46"/>
      <c r="N28" s="47">
        <f t="shared" si="0"/>
        <v>0.33333333333333331</v>
      </c>
      <c r="O28" s="30">
        <v>4</v>
      </c>
      <c r="P28" s="30">
        <v>1</v>
      </c>
      <c r="Q28" s="30"/>
      <c r="R28" s="44">
        <f t="shared" si="1"/>
        <v>1.0833333333333333</v>
      </c>
    </row>
    <row r="29" spans="1:18" ht="34.9" customHeight="1">
      <c r="A29" s="24" t="s">
        <v>290</v>
      </c>
      <c r="B29" s="48">
        <v>0.25</v>
      </c>
      <c r="C29" s="27">
        <v>0</v>
      </c>
      <c r="D29" s="27">
        <v>0</v>
      </c>
      <c r="E29" s="27"/>
      <c r="F29" s="27"/>
      <c r="G29" s="27"/>
      <c r="H29" s="27"/>
      <c r="I29" s="27"/>
      <c r="J29" s="27"/>
      <c r="K29" s="27"/>
      <c r="L29" s="27"/>
      <c r="M29" s="27"/>
      <c r="N29" s="45">
        <f t="shared" si="0"/>
        <v>8.3333333333333329E-2</v>
      </c>
      <c r="O29" s="26">
        <v>4</v>
      </c>
      <c r="P29" s="26">
        <v>1</v>
      </c>
      <c r="Q29" s="26"/>
      <c r="R29" s="44">
        <f t="shared" si="1"/>
        <v>1.0208333333333333</v>
      </c>
    </row>
    <row r="30" spans="1:18" ht="34.9" customHeight="1">
      <c r="A30" s="29" t="s">
        <v>38</v>
      </c>
      <c r="B30" s="46">
        <v>0.37</v>
      </c>
      <c r="C30" s="46">
        <v>-0.08</v>
      </c>
      <c r="D30" s="46">
        <v>0.42</v>
      </c>
      <c r="E30" s="46"/>
      <c r="F30" s="46"/>
      <c r="G30" s="46"/>
      <c r="H30" s="46"/>
      <c r="I30" s="46"/>
      <c r="J30" s="46"/>
      <c r="K30" s="46"/>
      <c r="L30" s="46"/>
      <c r="M30" s="46"/>
      <c r="N30" s="47">
        <f t="shared" si="0"/>
        <v>0.23666666666666666</v>
      </c>
      <c r="O30" s="30">
        <v>4</v>
      </c>
      <c r="P30" s="30">
        <v>1</v>
      </c>
      <c r="Q30" s="30"/>
      <c r="R30" s="44">
        <f t="shared" si="1"/>
        <v>1.0591666666666666</v>
      </c>
    </row>
    <row r="31" spans="1:18" ht="34.9" customHeight="1">
      <c r="A31" s="24" t="s">
        <v>291</v>
      </c>
      <c r="B31" s="48">
        <v>0</v>
      </c>
      <c r="C31" s="27">
        <v>0</v>
      </c>
      <c r="D31" s="27">
        <v>0</v>
      </c>
      <c r="E31" s="27"/>
      <c r="F31" s="27"/>
      <c r="G31" s="27"/>
      <c r="H31" s="27"/>
      <c r="I31" s="27"/>
      <c r="J31" s="27"/>
      <c r="K31" s="27"/>
      <c r="L31" s="27"/>
      <c r="M31" s="27"/>
      <c r="N31" s="45">
        <f t="shared" si="0"/>
        <v>0</v>
      </c>
      <c r="O31" s="26">
        <v>4</v>
      </c>
      <c r="P31" s="26">
        <v>1</v>
      </c>
      <c r="Q31" s="26"/>
      <c r="R31" s="44">
        <f t="shared" si="1"/>
        <v>1</v>
      </c>
    </row>
    <row r="32" spans="1:18" ht="34.9" customHeight="1">
      <c r="A32" s="29" t="s">
        <v>39</v>
      </c>
      <c r="B32" s="46">
        <v>2.75</v>
      </c>
      <c r="C32" s="46">
        <v>1.5</v>
      </c>
      <c r="D32" s="46">
        <v>2.5</v>
      </c>
      <c r="E32" s="46"/>
      <c r="F32" s="46"/>
      <c r="G32" s="46"/>
      <c r="H32" s="46"/>
      <c r="I32" s="46"/>
      <c r="J32" s="46"/>
      <c r="K32" s="46"/>
      <c r="L32" s="46"/>
      <c r="M32" s="46"/>
      <c r="N32" s="47">
        <f t="shared" si="0"/>
        <v>2.25</v>
      </c>
      <c r="O32" s="30">
        <v>4</v>
      </c>
      <c r="P32" s="30">
        <v>1</v>
      </c>
      <c r="Q32" s="30"/>
      <c r="R32" s="44">
        <f t="shared" si="1"/>
        <v>1.5625</v>
      </c>
    </row>
    <row r="33" spans="1:18" ht="34.9" customHeight="1">
      <c r="A33" s="24" t="s">
        <v>292</v>
      </c>
      <c r="B33" s="48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45" t="e">
        <f t="shared" si="0"/>
        <v>#DIV/0!</v>
      </c>
      <c r="O33" s="26">
        <v>4</v>
      </c>
      <c r="P33" s="26">
        <v>1</v>
      </c>
      <c r="Q33" s="26"/>
      <c r="R33" s="44" t="e">
        <f t="shared" si="1"/>
        <v>#DIV/0!</v>
      </c>
    </row>
    <row r="34" spans="1:18" ht="34.9" customHeight="1">
      <c r="A34" s="29" t="s">
        <v>293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7" t="e">
        <f t="shared" si="0"/>
        <v>#DIV/0!</v>
      </c>
      <c r="O34" s="30">
        <v>4</v>
      </c>
      <c r="P34" s="30">
        <v>1</v>
      </c>
      <c r="Q34" s="30"/>
      <c r="R34" s="44" t="e">
        <f t="shared" si="1"/>
        <v>#DIV/0!</v>
      </c>
    </row>
    <row r="35" spans="1:18" ht="34.9" customHeight="1">
      <c r="A35" s="24" t="s">
        <v>294</v>
      </c>
      <c r="B35" s="48">
        <v>0.04</v>
      </c>
      <c r="C35" s="27">
        <v>0.21</v>
      </c>
      <c r="D35" s="27">
        <v>0.2</v>
      </c>
      <c r="E35" s="27"/>
      <c r="F35" s="27"/>
      <c r="G35" s="27"/>
      <c r="H35" s="27"/>
      <c r="I35" s="27"/>
      <c r="J35" s="27"/>
      <c r="K35" s="27"/>
      <c r="L35" s="27"/>
      <c r="M35" s="27"/>
      <c r="N35" s="45">
        <f t="shared" si="0"/>
        <v>0.15</v>
      </c>
      <c r="O35" s="26">
        <v>4</v>
      </c>
      <c r="P35" s="26">
        <v>1</v>
      </c>
      <c r="Q35" s="26"/>
      <c r="R35" s="44">
        <f t="shared" si="1"/>
        <v>1.0375000000000001</v>
      </c>
    </row>
    <row r="36" spans="1:18" ht="34.9" customHeight="1">
      <c r="A36" s="29" t="s">
        <v>40</v>
      </c>
      <c r="B36" s="46">
        <v>0.16</v>
      </c>
      <c r="C36" s="46">
        <v>0.59</v>
      </c>
      <c r="D36" s="46">
        <v>0.71</v>
      </c>
      <c r="E36" s="46"/>
      <c r="F36" s="46"/>
      <c r="G36" s="46"/>
      <c r="H36" s="46"/>
      <c r="I36" s="46"/>
      <c r="J36" s="46"/>
      <c r="K36" s="46"/>
      <c r="L36" s="46"/>
      <c r="M36" s="46"/>
      <c r="N36" s="47">
        <f t="shared" si="0"/>
        <v>0.48666666666666664</v>
      </c>
      <c r="O36" s="30">
        <v>4</v>
      </c>
      <c r="P36" s="30">
        <v>1</v>
      </c>
      <c r="Q36" s="30"/>
      <c r="R36" s="44">
        <f t="shared" si="1"/>
        <v>1.1216666666666666</v>
      </c>
    </row>
    <row r="37" spans="1:18" ht="34.9" customHeight="1">
      <c r="A37" s="24" t="s">
        <v>295</v>
      </c>
      <c r="B37" s="48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45" t="e">
        <f t="shared" si="0"/>
        <v>#DIV/0!</v>
      </c>
      <c r="O37" s="26">
        <v>4</v>
      </c>
      <c r="P37" s="26">
        <v>1</v>
      </c>
      <c r="Q37" s="26"/>
      <c r="R37" s="44" t="e">
        <f t="shared" si="1"/>
        <v>#DIV/0!</v>
      </c>
    </row>
    <row r="38" spans="1:18" ht="34.9" customHeight="1">
      <c r="A38" s="29" t="s">
        <v>41</v>
      </c>
      <c r="B38" s="46">
        <v>0.28999999999999998</v>
      </c>
      <c r="C38" s="46">
        <v>0.71</v>
      </c>
      <c r="D38" s="46">
        <v>1</v>
      </c>
      <c r="E38" s="46"/>
      <c r="F38" s="46"/>
      <c r="G38" s="46"/>
      <c r="H38" s="46"/>
      <c r="I38" s="46"/>
      <c r="J38" s="46"/>
      <c r="K38" s="46"/>
      <c r="L38" s="46"/>
      <c r="M38" s="46"/>
      <c r="N38" s="47">
        <f t="shared" si="0"/>
        <v>0.66666666666666663</v>
      </c>
      <c r="O38" s="30">
        <v>4</v>
      </c>
      <c r="P38" s="30">
        <v>1</v>
      </c>
      <c r="Q38" s="30"/>
      <c r="R38" s="44">
        <f t="shared" si="1"/>
        <v>1.1666666666666667</v>
      </c>
    </row>
    <row r="39" spans="1:18" ht="34.9" customHeight="1">
      <c r="A39" s="24" t="s">
        <v>42</v>
      </c>
      <c r="B39" s="48">
        <v>5.79</v>
      </c>
      <c r="C39" s="27">
        <v>9.3699999999999992</v>
      </c>
      <c r="D39" s="27">
        <v>13.97</v>
      </c>
      <c r="E39" s="27"/>
      <c r="F39" s="27"/>
      <c r="G39" s="27"/>
      <c r="H39" s="27"/>
      <c r="I39" s="27"/>
      <c r="J39" s="27"/>
      <c r="K39" s="27"/>
      <c r="L39" s="27"/>
      <c r="M39" s="27"/>
      <c r="N39" s="45">
        <f t="shared" si="0"/>
        <v>9.7100000000000009</v>
      </c>
      <c r="O39" s="26">
        <v>4</v>
      </c>
      <c r="P39" s="26">
        <v>1</v>
      </c>
      <c r="Q39" s="26"/>
      <c r="R39" s="44">
        <f t="shared" si="1"/>
        <v>3.4275000000000002</v>
      </c>
    </row>
    <row r="40" spans="1:18" ht="34.9" customHeight="1">
      <c r="A40" s="29" t="s">
        <v>296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7" t="e">
        <f t="shared" si="0"/>
        <v>#DIV/0!</v>
      </c>
      <c r="O40" s="30">
        <v>4</v>
      </c>
      <c r="P40" s="30">
        <v>1</v>
      </c>
      <c r="Q40" s="30"/>
      <c r="R40" s="44" t="e">
        <f t="shared" si="1"/>
        <v>#DIV/0!</v>
      </c>
    </row>
    <row r="41" spans="1:18" ht="34.9" customHeight="1">
      <c r="A41" s="24" t="s">
        <v>43</v>
      </c>
      <c r="B41" s="48">
        <v>0</v>
      </c>
      <c r="C41" s="27">
        <v>0</v>
      </c>
      <c r="D41" s="27">
        <v>0</v>
      </c>
      <c r="E41" s="27"/>
      <c r="F41" s="27"/>
      <c r="G41" s="27"/>
      <c r="H41" s="27"/>
      <c r="I41" s="27"/>
      <c r="J41" s="27"/>
      <c r="K41" s="27"/>
      <c r="L41" s="27"/>
      <c r="M41" s="27"/>
      <c r="N41" s="45">
        <f t="shared" si="0"/>
        <v>0</v>
      </c>
      <c r="O41" s="26">
        <v>4</v>
      </c>
      <c r="P41" s="26">
        <v>1</v>
      </c>
      <c r="Q41" s="26"/>
      <c r="R41" s="44">
        <f t="shared" si="1"/>
        <v>1</v>
      </c>
    </row>
    <row r="42" spans="1:18" ht="34.9" customHeight="1">
      <c r="A42" s="29" t="s">
        <v>44</v>
      </c>
      <c r="B42" s="46">
        <v>38.71</v>
      </c>
      <c r="C42" s="46">
        <v>44.67</v>
      </c>
      <c r="D42" s="46">
        <v>76.42</v>
      </c>
      <c r="E42" s="46"/>
      <c r="F42" s="46"/>
      <c r="G42" s="46"/>
      <c r="H42" s="46"/>
      <c r="I42" s="46"/>
      <c r="J42" s="46"/>
      <c r="K42" s="46"/>
      <c r="L42" s="46"/>
      <c r="M42" s="46"/>
      <c r="N42" s="47">
        <f t="shared" si="0"/>
        <v>53.266666666666673</v>
      </c>
      <c r="O42" s="30">
        <v>4</v>
      </c>
      <c r="P42" s="30">
        <v>1</v>
      </c>
      <c r="Q42" s="30"/>
      <c r="R42" s="44">
        <f t="shared" si="1"/>
        <v>14.316666666666668</v>
      </c>
    </row>
    <row r="43" spans="1:18" ht="34.9" customHeight="1">
      <c r="A43" s="24" t="s">
        <v>297</v>
      </c>
      <c r="B43" s="48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45" t="e">
        <f t="shared" si="0"/>
        <v>#DIV/0!</v>
      </c>
      <c r="O43" s="26">
        <v>4</v>
      </c>
      <c r="P43" s="26">
        <v>1</v>
      </c>
      <c r="Q43" s="26"/>
      <c r="R43" s="44" t="e">
        <f t="shared" si="1"/>
        <v>#DIV/0!</v>
      </c>
    </row>
    <row r="44" spans="1:18" ht="34.9" customHeight="1">
      <c r="A44" s="29" t="s">
        <v>298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7" t="e">
        <f t="shared" si="0"/>
        <v>#DIV/0!</v>
      </c>
      <c r="O44" s="30">
        <v>4</v>
      </c>
      <c r="P44" s="30">
        <v>1</v>
      </c>
      <c r="Q44" s="30"/>
      <c r="R44" s="44" t="e">
        <f t="shared" si="1"/>
        <v>#DIV/0!</v>
      </c>
    </row>
    <row r="45" spans="1:18" ht="34.9" customHeight="1">
      <c r="A45" s="24" t="s">
        <v>299</v>
      </c>
      <c r="B45" s="48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45" t="e">
        <f t="shared" si="0"/>
        <v>#DIV/0!</v>
      </c>
      <c r="O45" s="26">
        <v>4</v>
      </c>
      <c r="P45" s="26">
        <v>1</v>
      </c>
      <c r="Q45" s="26"/>
      <c r="R45" s="44" t="e">
        <f t="shared" si="1"/>
        <v>#DIV/0!</v>
      </c>
    </row>
    <row r="46" spans="1:18" ht="34.9" customHeight="1">
      <c r="A46" s="29" t="s">
        <v>45</v>
      </c>
      <c r="B46" s="46">
        <v>18.96</v>
      </c>
      <c r="C46" s="46">
        <v>19.329999999999998</v>
      </c>
      <c r="D46" s="46">
        <v>28.04</v>
      </c>
      <c r="E46" s="46"/>
      <c r="F46" s="46"/>
      <c r="G46" s="46"/>
      <c r="H46" s="46"/>
      <c r="I46" s="46"/>
      <c r="J46" s="46"/>
      <c r="K46" s="46"/>
      <c r="L46" s="46"/>
      <c r="M46" s="46"/>
      <c r="N46" s="47">
        <f t="shared" si="0"/>
        <v>22.11</v>
      </c>
      <c r="O46" s="30">
        <v>4</v>
      </c>
      <c r="P46" s="30">
        <v>1</v>
      </c>
      <c r="Q46" s="30"/>
      <c r="R46" s="44">
        <f t="shared" si="1"/>
        <v>6.5274999999999999</v>
      </c>
    </row>
    <row r="47" spans="1:18" ht="34.9" customHeight="1">
      <c r="A47" s="24" t="s">
        <v>46</v>
      </c>
      <c r="B47" s="48">
        <v>3.58</v>
      </c>
      <c r="C47" s="27">
        <v>1.76</v>
      </c>
      <c r="D47" s="27">
        <v>4.62</v>
      </c>
      <c r="E47" s="27"/>
      <c r="F47" s="27"/>
      <c r="G47" s="27"/>
      <c r="H47" s="27"/>
      <c r="I47" s="27"/>
      <c r="J47" s="27"/>
      <c r="K47" s="27"/>
      <c r="L47" s="27"/>
      <c r="M47" s="27"/>
      <c r="N47" s="45">
        <f t="shared" si="0"/>
        <v>3.3200000000000003</v>
      </c>
      <c r="O47" s="26">
        <v>4</v>
      </c>
      <c r="P47" s="26">
        <v>1</v>
      </c>
      <c r="Q47" s="26"/>
      <c r="R47" s="44">
        <f t="shared" si="1"/>
        <v>1.83</v>
      </c>
    </row>
    <row r="48" spans="1:18" ht="34.9" customHeight="1">
      <c r="A48" s="29" t="s">
        <v>300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7" t="e">
        <f t="shared" si="0"/>
        <v>#DIV/0!</v>
      </c>
      <c r="O48" s="30">
        <v>4</v>
      </c>
      <c r="P48" s="30">
        <v>1</v>
      </c>
      <c r="Q48" s="30"/>
      <c r="R48" s="44" t="e">
        <f t="shared" si="1"/>
        <v>#DIV/0!</v>
      </c>
    </row>
    <row r="49" spans="1:18" ht="34.9" customHeight="1">
      <c r="A49" s="24" t="s">
        <v>301</v>
      </c>
      <c r="B49" s="48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45" t="e">
        <f t="shared" si="0"/>
        <v>#DIV/0!</v>
      </c>
      <c r="O49" s="26">
        <v>4</v>
      </c>
      <c r="P49" s="26">
        <v>1</v>
      </c>
      <c r="Q49" s="26"/>
      <c r="R49" s="44" t="e">
        <f t="shared" si="1"/>
        <v>#DIV/0!</v>
      </c>
    </row>
    <row r="50" spans="1:18" ht="34.9" customHeight="1">
      <c r="A50" s="29" t="s">
        <v>47</v>
      </c>
      <c r="B50" s="46">
        <v>1.71</v>
      </c>
      <c r="C50" s="46">
        <v>2.84</v>
      </c>
      <c r="D50" s="46">
        <v>3.66</v>
      </c>
      <c r="E50" s="46"/>
      <c r="F50" s="46"/>
      <c r="G50" s="46"/>
      <c r="H50" s="46"/>
      <c r="I50" s="46"/>
      <c r="J50" s="46"/>
      <c r="K50" s="46"/>
      <c r="L50" s="46"/>
      <c r="M50" s="46"/>
      <c r="N50" s="47">
        <f t="shared" si="0"/>
        <v>2.7366666666666668</v>
      </c>
      <c r="O50" s="30">
        <v>4</v>
      </c>
      <c r="P50" s="30">
        <v>1</v>
      </c>
      <c r="Q50" s="30"/>
      <c r="R50" s="44">
        <f t="shared" si="1"/>
        <v>1.6841666666666666</v>
      </c>
    </row>
    <row r="51" spans="1:18" ht="34.9" customHeight="1">
      <c r="A51" s="24" t="s">
        <v>48</v>
      </c>
      <c r="B51" s="48">
        <v>1.1200000000000001</v>
      </c>
      <c r="C51" s="27">
        <v>3.09</v>
      </c>
      <c r="D51" s="27">
        <v>1.79</v>
      </c>
      <c r="E51" s="27"/>
      <c r="F51" s="27"/>
      <c r="G51" s="27"/>
      <c r="H51" s="27"/>
      <c r="I51" s="27"/>
      <c r="J51" s="27"/>
      <c r="K51" s="27"/>
      <c r="L51" s="27"/>
      <c r="M51" s="27"/>
      <c r="N51" s="45">
        <f t="shared" si="0"/>
        <v>2</v>
      </c>
      <c r="O51" s="26">
        <v>4</v>
      </c>
      <c r="P51" s="26">
        <v>1</v>
      </c>
      <c r="Q51" s="26"/>
      <c r="R51" s="44">
        <f t="shared" si="1"/>
        <v>1.5</v>
      </c>
    </row>
    <row r="52" spans="1:18" ht="34.9" customHeight="1">
      <c r="A52" s="29" t="s">
        <v>49</v>
      </c>
      <c r="B52" s="46">
        <v>0.04</v>
      </c>
      <c r="C52" s="46">
        <v>0.54</v>
      </c>
      <c r="D52" s="46">
        <v>0.83</v>
      </c>
      <c r="E52" s="46"/>
      <c r="F52" s="46"/>
      <c r="G52" s="46"/>
      <c r="H52" s="46"/>
      <c r="I52" s="46"/>
      <c r="J52" s="46"/>
      <c r="K52" s="46"/>
      <c r="L52" s="46"/>
      <c r="M52" s="46"/>
      <c r="N52" s="47">
        <f t="shared" si="0"/>
        <v>0.47000000000000003</v>
      </c>
      <c r="O52" s="30">
        <v>4</v>
      </c>
      <c r="P52" s="30">
        <v>1</v>
      </c>
      <c r="Q52" s="30"/>
      <c r="R52" s="44">
        <f t="shared" si="1"/>
        <v>1.1174999999999999</v>
      </c>
    </row>
    <row r="53" spans="1:18" ht="34.9" customHeight="1">
      <c r="A53" s="24" t="s">
        <v>50</v>
      </c>
      <c r="B53" s="48">
        <v>0.25</v>
      </c>
      <c r="C53" s="27">
        <v>0.79</v>
      </c>
      <c r="D53" s="27">
        <v>0.25</v>
      </c>
      <c r="E53" s="27"/>
      <c r="F53" s="27"/>
      <c r="G53" s="27"/>
      <c r="H53" s="27"/>
      <c r="I53" s="27"/>
      <c r="J53" s="27"/>
      <c r="K53" s="27"/>
      <c r="L53" s="27"/>
      <c r="M53" s="27"/>
      <c r="N53" s="45">
        <f t="shared" si="0"/>
        <v>0.43</v>
      </c>
      <c r="O53" s="26">
        <v>4</v>
      </c>
      <c r="P53" s="26">
        <v>1</v>
      </c>
      <c r="Q53" s="26"/>
      <c r="R53" s="44">
        <f t="shared" si="1"/>
        <v>1.1074999999999999</v>
      </c>
    </row>
    <row r="54" spans="1:18" ht="34.9" customHeight="1">
      <c r="A54" s="29" t="s">
        <v>51</v>
      </c>
      <c r="B54" s="46">
        <v>0.21</v>
      </c>
      <c r="C54" s="46">
        <v>0.42</v>
      </c>
      <c r="D54" s="46">
        <v>0.04</v>
      </c>
      <c r="E54" s="46"/>
      <c r="F54" s="46"/>
      <c r="G54" s="46"/>
      <c r="H54" s="46"/>
      <c r="I54" s="46"/>
      <c r="J54" s="46"/>
      <c r="K54" s="46"/>
      <c r="L54" s="46"/>
      <c r="M54" s="46"/>
      <c r="N54" s="47">
        <f t="shared" si="0"/>
        <v>0.22333333333333336</v>
      </c>
      <c r="O54" s="30">
        <v>4</v>
      </c>
      <c r="P54" s="30">
        <v>1</v>
      </c>
      <c r="Q54" s="30"/>
      <c r="R54" s="44">
        <f t="shared" si="1"/>
        <v>1.0558333333333334</v>
      </c>
    </row>
    <row r="55" spans="1:18" ht="34.9" customHeight="1">
      <c r="A55" s="24" t="s">
        <v>302</v>
      </c>
      <c r="B55" s="48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45" t="e">
        <f t="shared" si="0"/>
        <v>#DIV/0!</v>
      </c>
      <c r="O55" s="26">
        <v>4</v>
      </c>
      <c r="P55" s="26">
        <v>1</v>
      </c>
      <c r="Q55" s="26"/>
      <c r="R55" s="44" t="e">
        <f t="shared" si="1"/>
        <v>#DIV/0!</v>
      </c>
    </row>
    <row r="56" spans="1:18" ht="34.9" customHeight="1">
      <c r="A56" s="29" t="s">
        <v>52</v>
      </c>
      <c r="B56" s="46">
        <v>0.21</v>
      </c>
      <c r="C56" s="46">
        <v>0.13</v>
      </c>
      <c r="D56" s="46">
        <v>0.28999999999999998</v>
      </c>
      <c r="E56" s="46"/>
      <c r="F56" s="46"/>
      <c r="G56" s="46"/>
      <c r="H56" s="46"/>
      <c r="I56" s="46"/>
      <c r="J56" s="46"/>
      <c r="K56" s="46"/>
      <c r="L56" s="46"/>
      <c r="M56" s="46"/>
      <c r="N56" s="47">
        <f t="shared" si="0"/>
        <v>0.20999999999999996</v>
      </c>
      <c r="O56" s="30">
        <v>4</v>
      </c>
      <c r="P56" s="30">
        <v>1</v>
      </c>
      <c r="Q56" s="30"/>
      <c r="R56" s="44">
        <f t="shared" si="1"/>
        <v>1.0525</v>
      </c>
    </row>
    <row r="57" spans="1:18" ht="34.9" customHeight="1">
      <c r="A57" s="24" t="s">
        <v>53</v>
      </c>
      <c r="B57" s="48">
        <v>0.63</v>
      </c>
      <c r="C57" s="27">
        <v>0.83</v>
      </c>
      <c r="D57" s="27">
        <v>0.71</v>
      </c>
      <c r="E57" s="27"/>
      <c r="F57" s="27"/>
      <c r="G57" s="27"/>
      <c r="H57" s="27"/>
      <c r="I57" s="27"/>
      <c r="J57" s="27"/>
      <c r="K57" s="27"/>
      <c r="L57" s="27"/>
      <c r="M57" s="27"/>
      <c r="N57" s="45">
        <f t="shared" si="0"/>
        <v>0.72333333333333327</v>
      </c>
      <c r="O57" s="26">
        <v>4</v>
      </c>
      <c r="P57" s="26">
        <v>1</v>
      </c>
      <c r="Q57" s="26"/>
      <c r="R57" s="44">
        <f t="shared" si="1"/>
        <v>1.1808333333333334</v>
      </c>
    </row>
    <row r="58" spans="1:18" ht="34.9" customHeight="1">
      <c r="A58" s="29" t="s">
        <v>54</v>
      </c>
      <c r="B58" s="46">
        <v>0.28000000000000003</v>
      </c>
      <c r="C58" s="46">
        <v>0.01</v>
      </c>
      <c r="D58" s="46">
        <v>0.38</v>
      </c>
      <c r="E58" s="46"/>
      <c r="F58" s="46"/>
      <c r="G58" s="46"/>
      <c r="H58" s="46"/>
      <c r="I58" s="46"/>
      <c r="J58" s="46"/>
      <c r="K58" s="46"/>
      <c r="L58" s="46"/>
      <c r="M58" s="46"/>
      <c r="N58" s="47">
        <f t="shared" si="0"/>
        <v>0.22333333333333336</v>
      </c>
      <c r="O58" s="30">
        <v>4</v>
      </c>
      <c r="P58" s="30">
        <v>1</v>
      </c>
      <c r="Q58" s="30"/>
      <c r="R58" s="44">
        <f t="shared" si="1"/>
        <v>1.0558333333333334</v>
      </c>
    </row>
    <row r="59" spans="1:18" ht="34.9" customHeight="1">
      <c r="A59" s="24" t="s">
        <v>303</v>
      </c>
      <c r="B59" s="48">
        <v>1.1299999999999999</v>
      </c>
      <c r="C59" s="27">
        <v>1.37</v>
      </c>
      <c r="D59" s="27">
        <v>0.88</v>
      </c>
      <c r="E59" s="27"/>
      <c r="F59" s="27"/>
      <c r="G59" s="27"/>
      <c r="H59" s="27"/>
      <c r="I59" s="27"/>
      <c r="J59" s="27"/>
      <c r="K59" s="27"/>
      <c r="L59" s="27"/>
      <c r="M59" s="27"/>
      <c r="N59" s="45">
        <f t="shared" si="0"/>
        <v>1.1266666666666667</v>
      </c>
      <c r="O59" s="26">
        <v>4</v>
      </c>
      <c r="P59" s="26">
        <v>1</v>
      </c>
      <c r="Q59" s="26"/>
      <c r="R59" s="44">
        <f t="shared" si="1"/>
        <v>1.2816666666666667</v>
      </c>
    </row>
    <row r="60" spans="1:18" ht="34.9" customHeight="1">
      <c r="A60" s="29" t="s">
        <v>55</v>
      </c>
      <c r="B60" s="46">
        <v>0.95</v>
      </c>
      <c r="C60" s="46">
        <v>0.96</v>
      </c>
      <c r="D60" s="46">
        <v>0.54</v>
      </c>
      <c r="E60" s="46"/>
      <c r="F60" s="46"/>
      <c r="G60" s="46"/>
      <c r="H60" s="46"/>
      <c r="I60" s="46"/>
      <c r="J60" s="46"/>
      <c r="K60" s="46"/>
      <c r="L60" s="46"/>
      <c r="M60" s="46"/>
      <c r="N60" s="47">
        <f t="shared" si="0"/>
        <v>0.81666666666666676</v>
      </c>
      <c r="O60" s="30">
        <v>4</v>
      </c>
      <c r="P60" s="30">
        <v>1</v>
      </c>
      <c r="Q60" s="30"/>
      <c r="R60" s="44">
        <f t="shared" si="1"/>
        <v>1.2041666666666666</v>
      </c>
    </row>
    <row r="61" spans="1:18" ht="34.9" customHeight="1">
      <c r="A61" s="24" t="s">
        <v>56</v>
      </c>
      <c r="B61" s="48">
        <v>0.5</v>
      </c>
      <c r="C61" s="27">
        <v>2.75</v>
      </c>
      <c r="D61" s="27">
        <v>2.5</v>
      </c>
      <c r="E61" s="27"/>
      <c r="F61" s="27"/>
      <c r="G61" s="27"/>
      <c r="H61" s="27"/>
      <c r="I61" s="27"/>
      <c r="J61" s="27"/>
      <c r="K61" s="27"/>
      <c r="L61" s="27"/>
      <c r="M61" s="27"/>
      <c r="N61" s="45">
        <f t="shared" si="0"/>
        <v>1.9166666666666667</v>
      </c>
      <c r="O61" s="26">
        <v>4</v>
      </c>
      <c r="P61" s="26">
        <v>1</v>
      </c>
      <c r="Q61" s="26"/>
      <c r="R61" s="44">
        <f t="shared" si="1"/>
        <v>1.4791666666666667</v>
      </c>
    </row>
    <row r="62" spans="1:18" ht="34.9" customHeight="1">
      <c r="A62" s="29" t="s">
        <v>304</v>
      </c>
      <c r="B62" s="46">
        <v>1.21</v>
      </c>
      <c r="C62" s="46">
        <v>0</v>
      </c>
      <c r="D62" s="46">
        <v>0</v>
      </c>
      <c r="E62" s="46"/>
      <c r="F62" s="46"/>
      <c r="G62" s="46"/>
      <c r="H62" s="46"/>
      <c r="I62" s="46"/>
      <c r="J62" s="46"/>
      <c r="K62" s="46"/>
      <c r="L62" s="46"/>
      <c r="M62" s="46"/>
      <c r="N62" s="47">
        <f t="shared" si="0"/>
        <v>0.40333333333333332</v>
      </c>
      <c r="O62" s="30">
        <v>4</v>
      </c>
      <c r="P62" s="30">
        <v>1</v>
      </c>
      <c r="Q62" s="30"/>
      <c r="R62" s="44">
        <f t="shared" si="1"/>
        <v>1.1008333333333333</v>
      </c>
    </row>
    <row r="63" spans="1:18" ht="34.9" customHeight="1">
      <c r="A63" s="24" t="s">
        <v>305</v>
      </c>
      <c r="B63" s="48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45" t="e">
        <f t="shared" si="0"/>
        <v>#DIV/0!</v>
      </c>
      <c r="O63" s="26">
        <v>4</v>
      </c>
      <c r="P63" s="26">
        <v>1</v>
      </c>
      <c r="Q63" s="26"/>
      <c r="R63" s="44" t="e">
        <f t="shared" si="1"/>
        <v>#DIV/0!</v>
      </c>
    </row>
    <row r="64" spans="1:18" ht="34.9" customHeight="1">
      <c r="A64" s="29" t="s">
        <v>57</v>
      </c>
      <c r="B64" s="46">
        <v>0.41</v>
      </c>
      <c r="C64" s="46">
        <v>0.34</v>
      </c>
      <c r="D64" s="46">
        <v>0.5</v>
      </c>
      <c r="E64" s="46"/>
      <c r="F64" s="46"/>
      <c r="G64" s="46"/>
      <c r="H64" s="46"/>
      <c r="I64" s="46"/>
      <c r="J64" s="46"/>
      <c r="K64" s="46"/>
      <c r="L64" s="46"/>
      <c r="M64" s="46"/>
      <c r="N64" s="47">
        <f t="shared" si="0"/>
        <v>0.41666666666666669</v>
      </c>
      <c r="O64" s="30">
        <v>4</v>
      </c>
      <c r="P64" s="30">
        <v>1</v>
      </c>
      <c r="Q64" s="30"/>
      <c r="R64" s="44">
        <f t="shared" si="1"/>
        <v>1.1041666666666667</v>
      </c>
    </row>
    <row r="65" spans="1:18" ht="34.9" customHeight="1">
      <c r="A65" s="24" t="s">
        <v>58</v>
      </c>
      <c r="B65" s="48">
        <v>0.5</v>
      </c>
      <c r="C65" s="27">
        <v>0.13</v>
      </c>
      <c r="D65" s="27">
        <v>0</v>
      </c>
      <c r="E65" s="27"/>
      <c r="F65" s="27"/>
      <c r="G65" s="27"/>
      <c r="H65" s="27"/>
      <c r="I65" s="27"/>
      <c r="J65" s="27"/>
      <c r="K65" s="27"/>
      <c r="L65" s="27"/>
      <c r="M65" s="27"/>
      <c r="N65" s="45">
        <f t="shared" si="0"/>
        <v>0.21</v>
      </c>
      <c r="O65" s="26">
        <v>4</v>
      </c>
      <c r="P65" s="26">
        <v>1</v>
      </c>
      <c r="Q65" s="26"/>
      <c r="R65" s="44">
        <f t="shared" si="1"/>
        <v>1.0525</v>
      </c>
    </row>
    <row r="66" spans="1:18" ht="34.9" customHeight="1">
      <c r="A66" s="29" t="s">
        <v>59</v>
      </c>
      <c r="B66" s="46">
        <v>0.87</v>
      </c>
      <c r="C66" s="46">
        <v>0.25</v>
      </c>
      <c r="D66" s="46">
        <v>0.63</v>
      </c>
      <c r="E66" s="46"/>
      <c r="F66" s="46"/>
      <c r="G66" s="46"/>
      <c r="H66" s="46"/>
      <c r="I66" s="46"/>
      <c r="J66" s="46"/>
      <c r="K66" s="46"/>
      <c r="L66" s="46"/>
      <c r="M66" s="46"/>
      <c r="N66" s="47">
        <f t="shared" si="0"/>
        <v>0.58333333333333337</v>
      </c>
      <c r="O66" s="30">
        <v>4</v>
      </c>
      <c r="P66" s="30">
        <v>1</v>
      </c>
      <c r="Q66" s="30"/>
      <c r="R66" s="44">
        <f t="shared" si="1"/>
        <v>1.1458333333333333</v>
      </c>
    </row>
    <row r="67" spans="1:18" ht="34.9" customHeight="1">
      <c r="A67" s="24" t="s">
        <v>60</v>
      </c>
      <c r="B67" s="48">
        <v>0.54</v>
      </c>
      <c r="C67" s="27">
        <v>0.54</v>
      </c>
      <c r="D67" s="27">
        <v>0.75</v>
      </c>
      <c r="E67" s="27"/>
      <c r="F67" s="27"/>
      <c r="G67" s="27"/>
      <c r="H67" s="27"/>
      <c r="I67" s="27"/>
      <c r="J67" s="27"/>
      <c r="K67" s="27"/>
      <c r="L67" s="27"/>
      <c r="M67" s="27"/>
      <c r="N67" s="45">
        <f t="shared" si="0"/>
        <v>0.61</v>
      </c>
      <c r="O67" s="26">
        <v>4</v>
      </c>
      <c r="P67" s="26">
        <v>1</v>
      </c>
      <c r="Q67" s="26"/>
      <c r="R67" s="44">
        <f t="shared" si="1"/>
        <v>1.1525000000000001</v>
      </c>
    </row>
    <row r="68" spans="1:18" ht="34.9" customHeight="1">
      <c r="A68" s="29" t="s">
        <v>61</v>
      </c>
      <c r="B68" s="46">
        <v>4</v>
      </c>
      <c r="C68" s="46">
        <v>6.5</v>
      </c>
      <c r="D68" s="46">
        <v>5.75</v>
      </c>
      <c r="E68" s="46"/>
      <c r="F68" s="46"/>
      <c r="G68" s="46"/>
      <c r="H68" s="46"/>
      <c r="I68" s="46"/>
      <c r="J68" s="46"/>
      <c r="K68" s="46"/>
      <c r="L68" s="46"/>
      <c r="M68" s="46"/>
      <c r="N68" s="47">
        <f t="shared" si="0"/>
        <v>5.416666666666667</v>
      </c>
      <c r="O68" s="30">
        <v>4</v>
      </c>
      <c r="P68" s="30">
        <v>1</v>
      </c>
      <c r="Q68" s="30"/>
      <c r="R68" s="44">
        <f t="shared" si="1"/>
        <v>2.354166666666667</v>
      </c>
    </row>
    <row r="69" spans="1:18" ht="34.9" customHeight="1">
      <c r="A69" s="24" t="s">
        <v>306</v>
      </c>
      <c r="B69" s="48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45" t="e">
        <f t="shared" si="0"/>
        <v>#DIV/0!</v>
      </c>
      <c r="O69" s="26">
        <v>4</v>
      </c>
      <c r="P69" s="26">
        <v>1</v>
      </c>
      <c r="Q69" s="26"/>
      <c r="R69" s="44" t="e">
        <f t="shared" si="1"/>
        <v>#DIV/0!</v>
      </c>
    </row>
    <row r="70" spans="1:18" ht="34.9" customHeight="1">
      <c r="A70" s="29" t="s">
        <v>62</v>
      </c>
      <c r="B70" s="46">
        <v>0.21</v>
      </c>
      <c r="C70" s="46">
        <v>0.12</v>
      </c>
      <c r="D70" s="46">
        <v>0.5</v>
      </c>
      <c r="E70" s="46"/>
      <c r="F70" s="46"/>
      <c r="G70" s="46"/>
      <c r="H70" s="46"/>
      <c r="I70" s="46"/>
      <c r="J70" s="46"/>
      <c r="K70" s="46"/>
      <c r="L70" s="46"/>
      <c r="M70" s="46"/>
      <c r="N70" s="47">
        <f t="shared" si="0"/>
        <v>0.27666666666666667</v>
      </c>
      <c r="O70" s="30">
        <v>4</v>
      </c>
      <c r="P70" s="30">
        <v>1</v>
      </c>
      <c r="Q70" s="30"/>
      <c r="R70" s="44">
        <f t="shared" si="1"/>
        <v>1.0691666666666666</v>
      </c>
    </row>
    <row r="71" spans="1:18" ht="34.9" customHeight="1">
      <c r="A71" s="24" t="s">
        <v>63</v>
      </c>
      <c r="B71" s="48">
        <v>0</v>
      </c>
      <c r="C71" s="27">
        <v>2.25</v>
      </c>
      <c r="D71" s="27">
        <v>3.75</v>
      </c>
      <c r="E71" s="27"/>
      <c r="F71" s="27"/>
      <c r="G71" s="27"/>
      <c r="H71" s="27"/>
      <c r="I71" s="27"/>
      <c r="J71" s="27"/>
      <c r="K71" s="27"/>
      <c r="L71" s="27"/>
      <c r="M71" s="27"/>
      <c r="N71" s="45">
        <f t="shared" si="0"/>
        <v>2</v>
      </c>
      <c r="O71" s="26">
        <v>4</v>
      </c>
      <c r="P71" s="26">
        <v>1</v>
      </c>
      <c r="Q71" s="26"/>
      <c r="R71" s="44">
        <f t="shared" si="1"/>
        <v>1.5</v>
      </c>
    </row>
    <row r="72" spans="1:18" ht="34.9" customHeight="1">
      <c r="A72" s="29" t="s">
        <v>64</v>
      </c>
      <c r="B72" s="46">
        <v>0</v>
      </c>
      <c r="C72" s="46">
        <v>1</v>
      </c>
      <c r="D72" s="46">
        <v>0</v>
      </c>
      <c r="E72" s="46"/>
      <c r="F72" s="46"/>
      <c r="G72" s="46"/>
      <c r="H72" s="46"/>
      <c r="I72" s="46"/>
      <c r="J72" s="46"/>
      <c r="K72" s="46"/>
      <c r="L72" s="46"/>
      <c r="M72" s="46"/>
      <c r="N72" s="47">
        <f t="shared" si="0"/>
        <v>0.33333333333333331</v>
      </c>
      <c r="O72" s="30">
        <v>4</v>
      </c>
      <c r="P72" s="30">
        <v>1</v>
      </c>
      <c r="Q72" s="30"/>
      <c r="R72" s="44">
        <f t="shared" si="1"/>
        <v>1.0833333333333333</v>
      </c>
    </row>
    <row r="73" spans="1:18" ht="34.9" customHeight="1">
      <c r="A73" s="24" t="s">
        <v>307</v>
      </c>
      <c r="B73" s="48">
        <v>3.75</v>
      </c>
      <c r="C73" s="27">
        <v>3.5</v>
      </c>
      <c r="D73" s="27">
        <v>3.75</v>
      </c>
      <c r="E73" s="27"/>
      <c r="F73" s="27"/>
      <c r="G73" s="27"/>
      <c r="H73" s="27"/>
      <c r="I73" s="27"/>
      <c r="J73" s="27"/>
      <c r="K73" s="27"/>
      <c r="L73" s="27"/>
      <c r="M73" s="27"/>
      <c r="N73" s="45">
        <f t="shared" si="0"/>
        <v>3.6666666666666665</v>
      </c>
      <c r="O73" s="26">
        <v>4</v>
      </c>
      <c r="P73" s="26">
        <v>1</v>
      </c>
      <c r="Q73" s="26"/>
      <c r="R73" s="44">
        <f t="shared" si="1"/>
        <v>1.9166666666666665</v>
      </c>
    </row>
    <row r="74" spans="1:18" ht="34.9" customHeight="1">
      <c r="A74" s="29" t="s">
        <v>308</v>
      </c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7" t="e">
        <f t="shared" si="0"/>
        <v>#DIV/0!</v>
      </c>
      <c r="O74" s="30">
        <v>4</v>
      </c>
      <c r="P74" s="30">
        <v>1</v>
      </c>
      <c r="Q74" s="30"/>
      <c r="R74" s="44" t="e">
        <f t="shared" ref="R74:R146" si="2">N74/O74+P74</f>
        <v>#DIV/0!</v>
      </c>
    </row>
    <row r="75" spans="1:18" ht="34.9" customHeight="1">
      <c r="A75" s="24" t="s">
        <v>309</v>
      </c>
      <c r="B75" s="48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45" t="e">
        <f t="shared" si="0"/>
        <v>#DIV/0!</v>
      </c>
      <c r="O75" s="26">
        <v>4</v>
      </c>
      <c r="P75" s="26">
        <v>1</v>
      </c>
      <c r="Q75" s="26"/>
      <c r="R75" s="44" t="e">
        <f t="shared" si="2"/>
        <v>#DIV/0!</v>
      </c>
    </row>
    <row r="76" spans="1:18" ht="34.9" customHeight="1">
      <c r="A76" s="29" t="s">
        <v>65</v>
      </c>
      <c r="B76" s="46">
        <v>2</v>
      </c>
      <c r="C76" s="46">
        <v>4</v>
      </c>
      <c r="D76" s="46">
        <v>0</v>
      </c>
      <c r="E76" s="46"/>
      <c r="F76" s="46"/>
      <c r="G76" s="46"/>
      <c r="H76" s="46"/>
      <c r="I76" s="46"/>
      <c r="J76" s="46"/>
      <c r="K76" s="46"/>
      <c r="L76" s="46"/>
      <c r="M76" s="46"/>
      <c r="N76" s="47">
        <f t="shared" ref="N76:N125" si="3">AVERAGE(A76:M76)</f>
        <v>2</v>
      </c>
      <c r="O76" s="30">
        <v>4</v>
      </c>
      <c r="P76" s="30">
        <v>1</v>
      </c>
      <c r="Q76" s="30"/>
      <c r="R76" s="44">
        <f t="shared" si="2"/>
        <v>1.5</v>
      </c>
    </row>
    <row r="77" spans="1:18" ht="34.9" customHeight="1">
      <c r="A77" s="24" t="s">
        <v>310</v>
      </c>
      <c r="B77" s="48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45" t="e">
        <f t="shared" si="3"/>
        <v>#DIV/0!</v>
      </c>
      <c r="O77" s="26">
        <v>4</v>
      </c>
      <c r="P77" s="26">
        <v>1</v>
      </c>
      <c r="Q77" s="26"/>
      <c r="R77" s="44" t="e">
        <f t="shared" si="2"/>
        <v>#DIV/0!</v>
      </c>
    </row>
    <row r="78" spans="1:18" ht="34.9" customHeight="1">
      <c r="A78" s="29" t="s">
        <v>66</v>
      </c>
      <c r="B78" s="46">
        <v>0</v>
      </c>
      <c r="C78" s="46">
        <v>2.54</v>
      </c>
      <c r="D78" s="46">
        <v>5.25</v>
      </c>
      <c r="E78" s="46"/>
      <c r="F78" s="46"/>
      <c r="G78" s="46"/>
      <c r="H78" s="46"/>
      <c r="I78" s="46"/>
      <c r="J78" s="46"/>
      <c r="K78" s="46"/>
      <c r="L78" s="46"/>
      <c r="M78" s="46"/>
      <c r="N78" s="47">
        <f t="shared" si="3"/>
        <v>2.5966666666666667</v>
      </c>
      <c r="O78" s="30">
        <v>4</v>
      </c>
      <c r="P78" s="30">
        <v>1</v>
      </c>
      <c r="Q78" s="30"/>
      <c r="R78" s="44">
        <f t="shared" si="2"/>
        <v>1.6491666666666667</v>
      </c>
    </row>
    <row r="79" spans="1:18" ht="34.9" customHeight="1">
      <c r="A79" s="24" t="s">
        <v>67</v>
      </c>
      <c r="B79" s="48">
        <v>3.75</v>
      </c>
      <c r="C79" s="27">
        <v>3.75</v>
      </c>
      <c r="D79" s="27">
        <v>3.25</v>
      </c>
      <c r="E79" s="27"/>
      <c r="F79" s="27"/>
      <c r="G79" s="27"/>
      <c r="H79" s="27"/>
      <c r="I79" s="27"/>
      <c r="J79" s="27"/>
      <c r="K79" s="27"/>
      <c r="L79" s="27"/>
      <c r="M79" s="27"/>
      <c r="N79" s="45">
        <f t="shared" si="3"/>
        <v>3.5833333333333335</v>
      </c>
      <c r="O79" s="26">
        <v>4</v>
      </c>
      <c r="P79" s="26">
        <v>1</v>
      </c>
      <c r="Q79" s="26"/>
      <c r="R79" s="44">
        <f t="shared" si="2"/>
        <v>1.8958333333333335</v>
      </c>
    </row>
    <row r="80" spans="1:18" ht="34.9" customHeight="1">
      <c r="A80" s="29" t="s">
        <v>311</v>
      </c>
      <c r="B80" s="46">
        <v>0</v>
      </c>
      <c r="C80" s="46">
        <v>1.58</v>
      </c>
      <c r="D80" s="46">
        <v>1.25</v>
      </c>
      <c r="E80" s="46"/>
      <c r="F80" s="46"/>
      <c r="G80" s="46"/>
      <c r="H80" s="46"/>
      <c r="I80" s="46"/>
      <c r="J80" s="46"/>
      <c r="K80" s="46"/>
      <c r="L80" s="46"/>
      <c r="M80" s="46"/>
      <c r="N80" s="47">
        <f t="shared" si="3"/>
        <v>0.94333333333333336</v>
      </c>
      <c r="O80" s="30">
        <v>4</v>
      </c>
      <c r="P80" s="30">
        <v>1</v>
      </c>
      <c r="Q80" s="30"/>
      <c r="R80" s="44">
        <f t="shared" si="2"/>
        <v>1.2358333333333333</v>
      </c>
    </row>
    <row r="81" spans="1:18" ht="34.9" customHeight="1">
      <c r="A81" s="24" t="s">
        <v>68</v>
      </c>
      <c r="B81" s="48">
        <v>0.04</v>
      </c>
      <c r="C81" s="27">
        <v>0.25</v>
      </c>
      <c r="D81" s="27">
        <v>0.25</v>
      </c>
      <c r="E81" s="27"/>
      <c r="F81" s="27"/>
      <c r="G81" s="27"/>
      <c r="H81" s="27"/>
      <c r="I81" s="27"/>
      <c r="J81" s="27"/>
      <c r="K81" s="27"/>
      <c r="L81" s="27"/>
      <c r="M81" s="27"/>
      <c r="N81" s="45">
        <f t="shared" si="3"/>
        <v>0.18000000000000002</v>
      </c>
      <c r="O81" s="26">
        <v>4</v>
      </c>
      <c r="P81" s="26">
        <v>1</v>
      </c>
      <c r="Q81" s="26"/>
      <c r="R81" s="44">
        <f t="shared" si="2"/>
        <v>1.0449999999999999</v>
      </c>
    </row>
    <row r="82" spans="1:18" ht="34.9" customHeight="1">
      <c r="A82" s="29" t="s">
        <v>69</v>
      </c>
      <c r="B82" s="46">
        <v>1</v>
      </c>
      <c r="C82" s="46">
        <v>2.58</v>
      </c>
      <c r="D82" s="46">
        <v>0.96</v>
      </c>
      <c r="E82" s="46"/>
      <c r="F82" s="46"/>
      <c r="G82" s="46"/>
      <c r="H82" s="46"/>
      <c r="I82" s="46"/>
      <c r="J82" s="46"/>
      <c r="K82" s="46"/>
      <c r="L82" s="46"/>
      <c r="M82" s="46"/>
      <c r="N82" s="47">
        <f t="shared" si="3"/>
        <v>1.5133333333333334</v>
      </c>
      <c r="O82" s="30">
        <v>4</v>
      </c>
      <c r="P82" s="30">
        <v>1</v>
      </c>
      <c r="Q82" s="30"/>
      <c r="R82" s="44">
        <f t="shared" si="2"/>
        <v>1.3783333333333334</v>
      </c>
    </row>
    <row r="83" spans="1:18" ht="34.9" customHeight="1">
      <c r="A83" s="24" t="s">
        <v>70</v>
      </c>
      <c r="B83" s="48">
        <v>0</v>
      </c>
      <c r="C83" s="27">
        <v>0</v>
      </c>
      <c r="D83" s="27">
        <v>0</v>
      </c>
      <c r="E83" s="27"/>
      <c r="F83" s="27"/>
      <c r="G83" s="27"/>
      <c r="H83" s="27"/>
      <c r="I83" s="27"/>
      <c r="J83" s="27"/>
      <c r="K83" s="27"/>
      <c r="L83" s="27"/>
      <c r="M83" s="27"/>
      <c r="N83" s="45">
        <f t="shared" si="3"/>
        <v>0</v>
      </c>
      <c r="O83" s="26">
        <v>4</v>
      </c>
      <c r="P83" s="26">
        <v>1</v>
      </c>
      <c r="Q83" s="26"/>
      <c r="R83" s="44">
        <f t="shared" si="2"/>
        <v>1</v>
      </c>
    </row>
    <row r="84" spans="1:18" ht="34.9" customHeight="1">
      <c r="A84" s="29" t="s">
        <v>71</v>
      </c>
      <c r="B84" s="46">
        <v>7.42</v>
      </c>
      <c r="C84" s="46">
        <v>6.08</v>
      </c>
      <c r="D84" s="46">
        <v>7.79</v>
      </c>
      <c r="E84" s="46"/>
      <c r="F84" s="46"/>
      <c r="G84" s="46"/>
      <c r="H84" s="46"/>
      <c r="I84" s="46"/>
      <c r="J84" s="46"/>
      <c r="K84" s="46"/>
      <c r="L84" s="46"/>
      <c r="M84" s="46"/>
      <c r="N84" s="47">
        <f t="shared" si="3"/>
        <v>7.0966666666666667</v>
      </c>
      <c r="O84" s="30">
        <v>4</v>
      </c>
      <c r="P84" s="30">
        <v>1</v>
      </c>
      <c r="Q84" s="30"/>
      <c r="R84" s="44">
        <f t="shared" si="2"/>
        <v>2.7741666666666669</v>
      </c>
    </row>
    <row r="85" spans="1:18" ht="34.9" customHeight="1">
      <c r="A85" s="24" t="s">
        <v>312</v>
      </c>
      <c r="B85" s="48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45" t="e">
        <f t="shared" si="3"/>
        <v>#DIV/0!</v>
      </c>
      <c r="O85" s="26">
        <v>4</v>
      </c>
      <c r="P85" s="26">
        <v>1</v>
      </c>
      <c r="Q85" s="26"/>
      <c r="R85" s="44" t="e">
        <f t="shared" si="2"/>
        <v>#DIV/0!</v>
      </c>
    </row>
    <row r="86" spans="1:18" ht="34.9" customHeight="1">
      <c r="A86" s="29" t="s">
        <v>313</v>
      </c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7" t="e">
        <f t="shared" si="3"/>
        <v>#DIV/0!</v>
      </c>
      <c r="O86" s="30">
        <v>4</v>
      </c>
      <c r="P86" s="30">
        <v>1</v>
      </c>
      <c r="Q86" s="30"/>
      <c r="R86" s="44" t="e">
        <f t="shared" si="2"/>
        <v>#DIV/0!</v>
      </c>
    </row>
    <row r="87" spans="1:18" ht="34.9" customHeight="1">
      <c r="A87" s="24" t="s">
        <v>72</v>
      </c>
      <c r="B87" s="48">
        <v>0</v>
      </c>
      <c r="C87" s="27">
        <v>0</v>
      </c>
      <c r="D87" s="27">
        <v>0</v>
      </c>
      <c r="E87" s="27"/>
      <c r="F87" s="27"/>
      <c r="G87" s="27"/>
      <c r="H87" s="27"/>
      <c r="I87" s="27"/>
      <c r="J87" s="27"/>
      <c r="K87" s="27"/>
      <c r="L87" s="27"/>
      <c r="M87" s="27"/>
      <c r="N87" s="45">
        <f t="shared" si="3"/>
        <v>0</v>
      </c>
      <c r="O87" s="26">
        <v>4</v>
      </c>
      <c r="P87" s="26">
        <v>1</v>
      </c>
      <c r="Q87" s="26"/>
      <c r="R87" s="44">
        <f t="shared" si="2"/>
        <v>1</v>
      </c>
    </row>
    <row r="88" spans="1:18" ht="34.9" customHeight="1">
      <c r="A88" s="29" t="s">
        <v>314</v>
      </c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7" t="e">
        <f t="shared" si="3"/>
        <v>#DIV/0!</v>
      </c>
      <c r="O88" s="30">
        <v>4</v>
      </c>
      <c r="P88" s="30">
        <v>1</v>
      </c>
      <c r="Q88" s="30"/>
      <c r="R88" s="44" t="e">
        <f t="shared" si="2"/>
        <v>#DIV/0!</v>
      </c>
    </row>
    <row r="89" spans="1:18" ht="34.9" customHeight="1">
      <c r="A89" s="24" t="s">
        <v>315</v>
      </c>
      <c r="B89" s="48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45" t="e">
        <f t="shared" si="3"/>
        <v>#DIV/0!</v>
      </c>
      <c r="O89" s="26">
        <v>4</v>
      </c>
      <c r="P89" s="26">
        <v>1</v>
      </c>
      <c r="Q89" s="26"/>
      <c r="R89" s="44" t="e">
        <f t="shared" si="2"/>
        <v>#DIV/0!</v>
      </c>
    </row>
    <row r="90" spans="1:18" ht="34.9" customHeight="1">
      <c r="A90" s="29" t="s">
        <v>73</v>
      </c>
      <c r="B90" s="46">
        <v>14.41</v>
      </c>
      <c r="C90" s="46">
        <v>11.34</v>
      </c>
      <c r="D90" s="46">
        <v>18.079999999999998</v>
      </c>
      <c r="E90" s="46"/>
      <c r="F90" s="46"/>
      <c r="G90" s="46"/>
      <c r="H90" s="46"/>
      <c r="I90" s="46"/>
      <c r="J90" s="46"/>
      <c r="K90" s="46"/>
      <c r="L90" s="46"/>
      <c r="M90" s="46"/>
      <c r="N90" s="47">
        <f t="shared" si="3"/>
        <v>14.61</v>
      </c>
      <c r="O90" s="30">
        <v>4</v>
      </c>
      <c r="P90" s="30">
        <v>1</v>
      </c>
      <c r="Q90" s="30"/>
      <c r="R90" s="44">
        <f t="shared" si="2"/>
        <v>4.6524999999999999</v>
      </c>
    </row>
    <row r="91" spans="1:18" ht="34.9" customHeight="1">
      <c r="A91" s="24" t="s">
        <v>74</v>
      </c>
      <c r="B91" s="48">
        <v>0.13</v>
      </c>
      <c r="C91" s="27">
        <v>0</v>
      </c>
      <c r="D91" s="27">
        <v>1.04</v>
      </c>
      <c r="E91" s="27"/>
      <c r="F91" s="27"/>
      <c r="G91" s="27"/>
      <c r="H91" s="27"/>
      <c r="I91" s="27"/>
      <c r="J91" s="27"/>
      <c r="K91" s="27"/>
      <c r="L91" s="27"/>
      <c r="M91" s="27"/>
      <c r="N91" s="45">
        <f t="shared" si="3"/>
        <v>0.38999999999999996</v>
      </c>
      <c r="O91" s="26">
        <v>4</v>
      </c>
      <c r="P91" s="26">
        <v>1</v>
      </c>
      <c r="Q91" s="26"/>
      <c r="R91" s="44">
        <f t="shared" si="2"/>
        <v>1.0974999999999999</v>
      </c>
    </row>
    <row r="92" spans="1:18" ht="34.9" customHeight="1">
      <c r="A92" s="29" t="s">
        <v>75</v>
      </c>
      <c r="B92" s="46">
        <v>0.13</v>
      </c>
      <c r="C92" s="46">
        <v>0.79</v>
      </c>
      <c r="D92" s="46">
        <v>0.17</v>
      </c>
      <c r="E92" s="46"/>
      <c r="F92" s="46"/>
      <c r="G92" s="46"/>
      <c r="H92" s="46"/>
      <c r="I92" s="46"/>
      <c r="J92" s="46"/>
      <c r="K92" s="46"/>
      <c r="L92" s="46"/>
      <c r="M92" s="46"/>
      <c r="N92" s="47">
        <f t="shared" si="3"/>
        <v>0.36333333333333334</v>
      </c>
      <c r="O92" s="30">
        <v>4</v>
      </c>
      <c r="P92" s="30">
        <v>1</v>
      </c>
      <c r="Q92" s="30"/>
      <c r="R92" s="44">
        <f t="shared" si="2"/>
        <v>1.0908333333333333</v>
      </c>
    </row>
    <row r="93" spans="1:18" ht="34.9" customHeight="1">
      <c r="A93" s="24" t="s">
        <v>76</v>
      </c>
      <c r="B93" s="48">
        <v>0.08</v>
      </c>
      <c r="C93" s="27">
        <v>0.38</v>
      </c>
      <c r="D93" s="27">
        <v>0.33</v>
      </c>
      <c r="E93" s="27"/>
      <c r="F93" s="27"/>
      <c r="G93" s="27"/>
      <c r="H93" s="27"/>
      <c r="I93" s="27"/>
      <c r="J93" s="27"/>
      <c r="K93" s="27"/>
      <c r="L93" s="27"/>
      <c r="M93" s="27"/>
      <c r="N93" s="45">
        <f t="shared" si="3"/>
        <v>0.26333333333333336</v>
      </c>
      <c r="O93" s="26">
        <v>4</v>
      </c>
      <c r="P93" s="26">
        <v>1</v>
      </c>
      <c r="Q93" s="26"/>
      <c r="R93" s="44">
        <f t="shared" si="2"/>
        <v>1.0658333333333334</v>
      </c>
    </row>
    <row r="94" spans="1:18" ht="34.9" customHeight="1">
      <c r="A94" s="29" t="s">
        <v>77</v>
      </c>
      <c r="B94" s="46">
        <v>0.38</v>
      </c>
      <c r="C94" s="46">
        <v>0.57999999999999996</v>
      </c>
      <c r="D94" s="46">
        <v>1.21</v>
      </c>
      <c r="E94" s="46"/>
      <c r="F94" s="46"/>
      <c r="G94" s="46"/>
      <c r="H94" s="46"/>
      <c r="I94" s="46"/>
      <c r="J94" s="46"/>
      <c r="K94" s="46"/>
      <c r="L94" s="46"/>
      <c r="M94" s="46"/>
      <c r="N94" s="47">
        <f t="shared" si="3"/>
        <v>0.72333333333333327</v>
      </c>
      <c r="O94" s="30">
        <v>4</v>
      </c>
      <c r="P94" s="30">
        <v>1</v>
      </c>
      <c r="Q94" s="30"/>
      <c r="R94" s="44">
        <f t="shared" si="2"/>
        <v>1.1808333333333334</v>
      </c>
    </row>
    <row r="95" spans="1:18" ht="34.9" customHeight="1">
      <c r="A95" s="24" t="s">
        <v>78</v>
      </c>
      <c r="B95" s="48">
        <v>0.63</v>
      </c>
      <c r="C95" s="27">
        <v>1.25</v>
      </c>
      <c r="D95" s="27">
        <v>1</v>
      </c>
      <c r="E95" s="27"/>
      <c r="F95" s="27"/>
      <c r="G95" s="27"/>
      <c r="H95" s="27"/>
      <c r="I95" s="27"/>
      <c r="J95" s="27"/>
      <c r="K95" s="27"/>
      <c r="L95" s="27"/>
      <c r="M95" s="27"/>
      <c r="N95" s="45">
        <f t="shared" si="3"/>
        <v>0.96</v>
      </c>
      <c r="O95" s="26">
        <v>4</v>
      </c>
      <c r="P95" s="26">
        <v>1</v>
      </c>
      <c r="Q95" s="26"/>
      <c r="R95" s="44">
        <f t="shared" si="2"/>
        <v>1.24</v>
      </c>
    </row>
    <row r="96" spans="1:18" ht="34.9" customHeight="1">
      <c r="A96" s="29" t="s">
        <v>316</v>
      </c>
      <c r="B96" s="46">
        <v>4.25</v>
      </c>
      <c r="C96" s="46">
        <v>4</v>
      </c>
      <c r="D96" s="46">
        <v>4.75</v>
      </c>
      <c r="E96" s="46"/>
      <c r="F96" s="46"/>
      <c r="G96" s="46"/>
      <c r="H96" s="46"/>
      <c r="I96" s="46"/>
      <c r="J96" s="46"/>
      <c r="K96" s="46"/>
      <c r="L96" s="46"/>
      <c r="M96" s="46"/>
      <c r="N96" s="47">
        <f t="shared" si="3"/>
        <v>4.333333333333333</v>
      </c>
      <c r="O96" s="30">
        <v>4</v>
      </c>
      <c r="P96" s="30">
        <v>1</v>
      </c>
      <c r="Q96" s="30"/>
      <c r="R96" s="44">
        <f t="shared" si="2"/>
        <v>2.083333333333333</v>
      </c>
    </row>
    <row r="97" spans="1:18" ht="34.9" customHeight="1">
      <c r="A97" s="24" t="s">
        <v>79</v>
      </c>
      <c r="B97" s="48">
        <v>0</v>
      </c>
      <c r="C97" s="27">
        <v>0</v>
      </c>
      <c r="D97" s="27">
        <v>0</v>
      </c>
      <c r="E97" s="27"/>
      <c r="F97" s="27"/>
      <c r="G97" s="27"/>
      <c r="H97" s="27"/>
      <c r="I97" s="27"/>
      <c r="J97" s="27"/>
      <c r="K97" s="27"/>
      <c r="L97" s="27"/>
      <c r="M97" s="27"/>
      <c r="N97" s="45">
        <f t="shared" si="3"/>
        <v>0</v>
      </c>
      <c r="O97" s="26">
        <v>4</v>
      </c>
      <c r="P97" s="26">
        <v>1</v>
      </c>
      <c r="Q97" s="26"/>
      <c r="R97" s="44">
        <f t="shared" si="2"/>
        <v>1</v>
      </c>
    </row>
    <row r="98" spans="1:18" ht="34.9" customHeight="1">
      <c r="A98" s="29" t="s">
        <v>80</v>
      </c>
      <c r="B98" s="46">
        <v>0</v>
      </c>
      <c r="C98" s="46">
        <v>0</v>
      </c>
      <c r="D98" s="46">
        <v>0</v>
      </c>
      <c r="E98" s="46"/>
      <c r="F98" s="46"/>
      <c r="G98" s="46"/>
      <c r="H98" s="46"/>
      <c r="I98" s="46"/>
      <c r="J98" s="46"/>
      <c r="K98" s="46"/>
      <c r="L98" s="46"/>
      <c r="M98" s="46"/>
      <c r="N98" s="47">
        <f t="shared" si="3"/>
        <v>0</v>
      </c>
      <c r="O98" s="30">
        <v>4</v>
      </c>
      <c r="P98" s="30">
        <v>1</v>
      </c>
      <c r="Q98" s="30"/>
      <c r="R98" s="44">
        <f t="shared" si="2"/>
        <v>1</v>
      </c>
    </row>
    <row r="99" spans="1:18" ht="34.9" customHeight="1">
      <c r="A99" s="24" t="s">
        <v>81</v>
      </c>
      <c r="B99" s="48">
        <v>0.08</v>
      </c>
      <c r="C99" s="27">
        <v>0.09</v>
      </c>
      <c r="D99" s="27">
        <v>0.28999999999999998</v>
      </c>
      <c r="E99" s="27"/>
      <c r="F99" s="27"/>
      <c r="G99" s="27"/>
      <c r="H99" s="27"/>
      <c r="I99" s="27"/>
      <c r="J99" s="27"/>
      <c r="K99" s="27"/>
      <c r="L99" s="27"/>
      <c r="M99" s="27"/>
      <c r="N99" s="45">
        <f t="shared" si="3"/>
        <v>0.15333333333333332</v>
      </c>
      <c r="O99" s="26">
        <v>4</v>
      </c>
      <c r="P99" s="26">
        <v>1</v>
      </c>
      <c r="Q99" s="26"/>
      <c r="R99" s="44">
        <f t="shared" si="2"/>
        <v>1.0383333333333333</v>
      </c>
    </row>
    <row r="100" spans="1:18" ht="34.9" customHeight="1">
      <c r="A100" s="29" t="s">
        <v>82</v>
      </c>
      <c r="B100" s="46">
        <v>1.5</v>
      </c>
      <c r="C100" s="46">
        <v>0.75</v>
      </c>
      <c r="D100" s="46">
        <v>0</v>
      </c>
      <c r="E100" s="46"/>
      <c r="F100" s="46"/>
      <c r="G100" s="46"/>
      <c r="H100" s="46"/>
      <c r="I100" s="46"/>
      <c r="J100" s="46"/>
      <c r="K100" s="46"/>
      <c r="L100" s="46"/>
      <c r="M100" s="46"/>
      <c r="N100" s="47">
        <f t="shared" si="3"/>
        <v>0.75</v>
      </c>
      <c r="O100" s="30">
        <v>4</v>
      </c>
      <c r="P100" s="30">
        <v>1</v>
      </c>
      <c r="Q100" s="30"/>
      <c r="R100" s="44">
        <f t="shared" si="2"/>
        <v>1.1875</v>
      </c>
    </row>
    <row r="101" spans="1:18" ht="34.9" customHeight="1">
      <c r="A101" s="24" t="s">
        <v>83</v>
      </c>
      <c r="B101" s="48">
        <v>0.28999999999999998</v>
      </c>
      <c r="C101" s="27">
        <v>0.54</v>
      </c>
      <c r="D101" s="27">
        <v>0.42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45">
        <f t="shared" si="3"/>
        <v>0.41666666666666669</v>
      </c>
      <c r="O101" s="26">
        <v>4</v>
      </c>
      <c r="P101" s="26">
        <v>1</v>
      </c>
      <c r="Q101" s="26"/>
      <c r="R101" s="44">
        <f t="shared" si="2"/>
        <v>1.1041666666666667</v>
      </c>
    </row>
    <row r="102" spans="1:18" ht="34.9" customHeight="1">
      <c r="A102" s="29" t="s">
        <v>317</v>
      </c>
      <c r="B102" s="46">
        <v>1.29</v>
      </c>
      <c r="C102" s="46">
        <v>0.79</v>
      </c>
      <c r="D102" s="46">
        <v>0.38</v>
      </c>
      <c r="E102" s="46"/>
      <c r="F102" s="46"/>
      <c r="G102" s="46"/>
      <c r="H102" s="46"/>
      <c r="I102" s="46"/>
      <c r="J102" s="46"/>
      <c r="K102" s="46"/>
      <c r="L102" s="46"/>
      <c r="M102" s="46"/>
      <c r="N102" s="47">
        <f t="shared" si="3"/>
        <v>0.82</v>
      </c>
      <c r="O102" s="30">
        <v>4</v>
      </c>
      <c r="P102" s="30">
        <v>1</v>
      </c>
      <c r="Q102" s="30"/>
      <c r="R102" s="44">
        <f t="shared" si="2"/>
        <v>1.2050000000000001</v>
      </c>
    </row>
    <row r="103" spans="1:18" ht="34.9" customHeight="1">
      <c r="A103" s="24" t="s">
        <v>318</v>
      </c>
      <c r="B103" s="48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45" t="e">
        <f t="shared" si="3"/>
        <v>#DIV/0!</v>
      </c>
      <c r="O103" s="26">
        <v>4</v>
      </c>
      <c r="P103" s="26">
        <v>1</v>
      </c>
      <c r="Q103" s="26"/>
      <c r="R103" s="44" t="e">
        <f t="shared" si="2"/>
        <v>#DIV/0!</v>
      </c>
    </row>
    <row r="104" spans="1:18" ht="34.9" customHeight="1">
      <c r="A104" s="29" t="s">
        <v>319</v>
      </c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7" t="e">
        <f t="shared" si="3"/>
        <v>#DIV/0!</v>
      </c>
      <c r="O104" s="30">
        <v>4</v>
      </c>
      <c r="P104" s="30">
        <v>1</v>
      </c>
      <c r="Q104" s="30"/>
      <c r="R104" s="44" t="e">
        <f t="shared" si="2"/>
        <v>#DIV/0!</v>
      </c>
    </row>
    <row r="105" spans="1:18" ht="34.9" customHeight="1">
      <c r="A105" s="24" t="s">
        <v>84</v>
      </c>
      <c r="B105" s="48">
        <v>0</v>
      </c>
      <c r="C105" s="27">
        <v>0.17</v>
      </c>
      <c r="D105" s="27">
        <v>0.2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45">
        <f t="shared" si="3"/>
        <v>0.12333333333333334</v>
      </c>
      <c r="O105" s="26">
        <v>4</v>
      </c>
      <c r="P105" s="26">
        <v>1</v>
      </c>
      <c r="Q105" s="26"/>
      <c r="R105" s="44">
        <f t="shared" si="2"/>
        <v>1.0308333333333333</v>
      </c>
    </row>
    <row r="106" spans="1:18" ht="34.9" customHeight="1">
      <c r="A106" s="29" t="s">
        <v>85</v>
      </c>
      <c r="B106" s="46">
        <v>0.21</v>
      </c>
      <c r="C106" s="46">
        <v>0.46</v>
      </c>
      <c r="D106" s="46">
        <v>1.04</v>
      </c>
      <c r="E106" s="46"/>
      <c r="F106" s="46"/>
      <c r="G106" s="46"/>
      <c r="H106" s="46"/>
      <c r="I106" s="46"/>
      <c r="J106" s="46"/>
      <c r="K106" s="46"/>
      <c r="L106" s="46"/>
      <c r="M106" s="46"/>
      <c r="N106" s="47">
        <f t="shared" si="3"/>
        <v>0.56999999999999995</v>
      </c>
      <c r="O106" s="30">
        <v>4</v>
      </c>
      <c r="P106" s="30">
        <v>1</v>
      </c>
      <c r="Q106" s="30"/>
      <c r="R106" s="44">
        <f t="shared" si="2"/>
        <v>1.1425000000000001</v>
      </c>
    </row>
    <row r="107" spans="1:18" ht="34.9" customHeight="1">
      <c r="A107" s="24" t="s">
        <v>86</v>
      </c>
      <c r="B107" s="48">
        <v>1</v>
      </c>
      <c r="C107" s="27">
        <v>1</v>
      </c>
      <c r="D107" s="27">
        <v>1</v>
      </c>
      <c r="E107" s="27"/>
      <c r="F107" s="27"/>
      <c r="G107" s="27"/>
      <c r="H107" s="27"/>
      <c r="I107" s="27"/>
      <c r="J107" s="27"/>
      <c r="K107" s="27"/>
      <c r="L107" s="27"/>
      <c r="M107" s="27"/>
      <c r="N107" s="45">
        <f t="shared" si="3"/>
        <v>1</v>
      </c>
      <c r="O107" s="26">
        <v>4</v>
      </c>
      <c r="P107" s="26">
        <v>1</v>
      </c>
      <c r="Q107" s="26"/>
      <c r="R107" s="44">
        <f t="shared" si="2"/>
        <v>1.25</v>
      </c>
    </row>
    <row r="108" spans="1:18" ht="34.9" customHeight="1">
      <c r="A108" s="29" t="s">
        <v>87</v>
      </c>
      <c r="B108" s="46">
        <v>2.04</v>
      </c>
      <c r="C108" s="46">
        <v>0.38</v>
      </c>
      <c r="D108" s="46">
        <v>0.16</v>
      </c>
      <c r="E108" s="46"/>
      <c r="F108" s="46"/>
      <c r="G108" s="46"/>
      <c r="H108" s="46"/>
      <c r="I108" s="46"/>
      <c r="J108" s="46"/>
      <c r="K108" s="46"/>
      <c r="L108" s="46"/>
      <c r="M108" s="46"/>
      <c r="N108" s="47">
        <f t="shared" si="3"/>
        <v>0.86</v>
      </c>
      <c r="O108" s="30">
        <v>4</v>
      </c>
      <c r="P108" s="30">
        <v>1</v>
      </c>
      <c r="Q108" s="30"/>
      <c r="R108" s="44">
        <f t="shared" si="2"/>
        <v>1.2150000000000001</v>
      </c>
    </row>
    <row r="109" spans="1:18" ht="34.9" customHeight="1">
      <c r="A109" s="24" t="s">
        <v>320</v>
      </c>
      <c r="B109" s="48">
        <v>2.37</v>
      </c>
      <c r="C109" s="27">
        <v>0.17</v>
      </c>
      <c r="D109" s="27">
        <v>0.33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45">
        <f t="shared" si="3"/>
        <v>0.95666666666666667</v>
      </c>
      <c r="O109" s="26">
        <v>4</v>
      </c>
      <c r="P109" s="26">
        <v>1</v>
      </c>
      <c r="Q109" s="26"/>
      <c r="R109" s="44">
        <f t="shared" si="2"/>
        <v>1.2391666666666667</v>
      </c>
    </row>
    <row r="110" spans="1:18" ht="34.9" customHeight="1">
      <c r="A110" s="29" t="s">
        <v>88</v>
      </c>
      <c r="B110" s="46">
        <v>0.04</v>
      </c>
      <c r="C110" s="46">
        <v>0.54</v>
      </c>
      <c r="D110" s="46">
        <v>0.42</v>
      </c>
      <c r="E110" s="46"/>
      <c r="F110" s="46"/>
      <c r="G110" s="46"/>
      <c r="H110" s="46"/>
      <c r="I110" s="46"/>
      <c r="J110" s="46"/>
      <c r="K110" s="46"/>
      <c r="L110" s="46"/>
      <c r="M110" s="46"/>
      <c r="N110" s="47">
        <f t="shared" si="3"/>
        <v>0.33333333333333331</v>
      </c>
      <c r="O110" s="30">
        <v>4</v>
      </c>
      <c r="P110" s="30">
        <v>1</v>
      </c>
      <c r="Q110" s="30"/>
      <c r="R110" s="44">
        <f t="shared" si="2"/>
        <v>1.0833333333333333</v>
      </c>
    </row>
    <row r="111" spans="1:18" ht="34.9" customHeight="1">
      <c r="A111" s="24" t="s">
        <v>89</v>
      </c>
      <c r="B111" s="48">
        <v>3.25</v>
      </c>
      <c r="C111" s="27">
        <v>6.25</v>
      </c>
      <c r="D111" s="27">
        <v>3.75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45">
        <f t="shared" si="3"/>
        <v>4.416666666666667</v>
      </c>
      <c r="O111" s="26">
        <v>4</v>
      </c>
      <c r="P111" s="26">
        <v>1</v>
      </c>
      <c r="Q111" s="26"/>
      <c r="R111" s="44">
        <f t="shared" si="2"/>
        <v>2.104166666666667</v>
      </c>
    </row>
    <row r="112" spans="1:18" ht="34.9" customHeight="1">
      <c r="A112" s="29" t="s">
        <v>90</v>
      </c>
      <c r="B112" s="46">
        <v>0.63</v>
      </c>
      <c r="C112" s="46">
        <v>0.54</v>
      </c>
      <c r="D112" s="46">
        <v>0.54</v>
      </c>
      <c r="E112" s="46"/>
      <c r="F112" s="46"/>
      <c r="G112" s="46"/>
      <c r="H112" s="46"/>
      <c r="I112" s="46"/>
      <c r="J112" s="46"/>
      <c r="K112" s="46"/>
      <c r="L112" s="46"/>
      <c r="M112" s="46"/>
      <c r="N112" s="47">
        <f t="shared" si="3"/>
        <v>0.56999999999999995</v>
      </c>
      <c r="O112" s="30">
        <v>4</v>
      </c>
      <c r="P112" s="30">
        <v>1</v>
      </c>
      <c r="Q112" s="30"/>
      <c r="R112" s="44">
        <f t="shared" si="2"/>
        <v>1.1425000000000001</v>
      </c>
    </row>
    <row r="113" spans="1:18" ht="34.9" customHeight="1">
      <c r="A113" s="24" t="s">
        <v>91</v>
      </c>
      <c r="B113" s="48">
        <v>0.17</v>
      </c>
      <c r="C113" s="27">
        <v>1.29</v>
      </c>
      <c r="D113" s="27">
        <v>0.66</v>
      </c>
      <c r="E113" s="27"/>
      <c r="F113" s="27"/>
      <c r="G113" s="27"/>
      <c r="H113" s="27"/>
      <c r="I113" s="27"/>
      <c r="J113" s="27"/>
      <c r="K113" s="27"/>
      <c r="L113" s="27"/>
      <c r="M113" s="27"/>
      <c r="N113" s="45">
        <f t="shared" si="3"/>
        <v>0.70666666666666667</v>
      </c>
      <c r="O113" s="26">
        <v>4</v>
      </c>
      <c r="P113" s="26">
        <v>1</v>
      </c>
      <c r="Q113" s="26"/>
      <c r="R113" s="44">
        <f t="shared" si="2"/>
        <v>1.1766666666666667</v>
      </c>
    </row>
    <row r="114" spans="1:18" ht="34.9" customHeight="1">
      <c r="A114" s="29" t="s">
        <v>92</v>
      </c>
      <c r="B114" s="46">
        <v>3.25</v>
      </c>
      <c r="C114" s="46">
        <v>1.5</v>
      </c>
      <c r="D114" s="46">
        <v>3</v>
      </c>
      <c r="E114" s="46"/>
      <c r="F114" s="46"/>
      <c r="G114" s="46"/>
      <c r="H114" s="46"/>
      <c r="I114" s="46"/>
      <c r="J114" s="46"/>
      <c r="K114" s="46"/>
      <c r="L114" s="46"/>
      <c r="M114" s="46"/>
      <c r="N114" s="47">
        <f t="shared" si="3"/>
        <v>2.5833333333333335</v>
      </c>
      <c r="O114" s="30">
        <v>4</v>
      </c>
      <c r="P114" s="30">
        <v>1</v>
      </c>
      <c r="Q114" s="30"/>
      <c r="R114" s="44">
        <f t="shared" si="2"/>
        <v>1.6458333333333335</v>
      </c>
    </row>
    <row r="115" spans="1:18" ht="34.9" customHeight="1">
      <c r="A115" s="24" t="s">
        <v>93</v>
      </c>
      <c r="B115" s="48">
        <v>0.38</v>
      </c>
      <c r="C115" s="27">
        <v>1.83</v>
      </c>
      <c r="D115" s="27">
        <v>0.04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45">
        <f t="shared" si="3"/>
        <v>0.75</v>
      </c>
      <c r="O115" s="26">
        <v>4</v>
      </c>
      <c r="P115" s="26">
        <v>1</v>
      </c>
      <c r="Q115" s="26"/>
      <c r="R115" s="44">
        <f t="shared" si="2"/>
        <v>1.1875</v>
      </c>
    </row>
    <row r="116" spans="1:18" ht="34.9" customHeight="1">
      <c r="A116" s="29" t="s">
        <v>321</v>
      </c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7" t="e">
        <f t="shared" si="3"/>
        <v>#DIV/0!</v>
      </c>
      <c r="O116" s="30">
        <v>4</v>
      </c>
      <c r="P116" s="30">
        <v>1</v>
      </c>
      <c r="Q116" s="30"/>
      <c r="R116" s="44" t="e">
        <f t="shared" si="2"/>
        <v>#DIV/0!</v>
      </c>
    </row>
    <row r="117" spans="1:18" ht="34.9" customHeight="1">
      <c r="A117" s="24" t="s">
        <v>322</v>
      </c>
      <c r="B117" s="48">
        <v>2.75</v>
      </c>
      <c r="C117" s="27">
        <v>1.25</v>
      </c>
      <c r="D117" s="27">
        <v>2.25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45">
        <f t="shared" si="3"/>
        <v>2.0833333333333335</v>
      </c>
      <c r="O117" s="26">
        <v>4</v>
      </c>
      <c r="P117" s="26">
        <v>1</v>
      </c>
      <c r="Q117" s="26"/>
      <c r="R117" s="44">
        <f t="shared" si="2"/>
        <v>1.5208333333333335</v>
      </c>
    </row>
    <row r="118" spans="1:18" ht="34.9" customHeight="1">
      <c r="A118" s="29" t="s">
        <v>94</v>
      </c>
      <c r="B118" s="46">
        <v>0.42</v>
      </c>
      <c r="C118" s="46">
        <v>0.08</v>
      </c>
      <c r="D118" s="46">
        <v>0</v>
      </c>
      <c r="E118" s="46"/>
      <c r="F118" s="46"/>
      <c r="G118" s="46"/>
      <c r="H118" s="46"/>
      <c r="I118" s="46"/>
      <c r="J118" s="46"/>
      <c r="K118" s="46"/>
      <c r="L118" s="46"/>
      <c r="M118" s="46"/>
      <c r="N118" s="47">
        <f t="shared" si="3"/>
        <v>0.16666666666666666</v>
      </c>
      <c r="O118" s="30">
        <v>4</v>
      </c>
      <c r="P118" s="30">
        <v>1</v>
      </c>
      <c r="Q118" s="30"/>
      <c r="R118" s="44">
        <f t="shared" si="2"/>
        <v>1.0416666666666667</v>
      </c>
    </row>
    <row r="119" spans="1:18" ht="34.9" customHeight="1">
      <c r="A119" s="24" t="s">
        <v>95</v>
      </c>
      <c r="B119" s="48">
        <v>0.13</v>
      </c>
      <c r="C119" s="27">
        <v>0.28999999999999998</v>
      </c>
      <c r="D119" s="27">
        <v>0.42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45">
        <f t="shared" si="3"/>
        <v>0.27999999999999997</v>
      </c>
      <c r="O119" s="26">
        <v>4</v>
      </c>
      <c r="P119" s="26">
        <v>1</v>
      </c>
      <c r="Q119" s="26"/>
      <c r="R119" s="44">
        <f t="shared" si="2"/>
        <v>1.07</v>
      </c>
    </row>
    <row r="120" spans="1:18" ht="34.9" customHeight="1">
      <c r="A120" s="29" t="s">
        <v>323</v>
      </c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7" t="e">
        <f t="shared" si="3"/>
        <v>#DIV/0!</v>
      </c>
      <c r="O120" s="30">
        <v>4</v>
      </c>
      <c r="P120" s="30">
        <v>1</v>
      </c>
      <c r="Q120" s="30"/>
      <c r="R120" s="44" t="e">
        <f t="shared" si="2"/>
        <v>#DIV/0!</v>
      </c>
    </row>
    <row r="121" spans="1:18" ht="34.9" customHeight="1">
      <c r="A121" s="24" t="s">
        <v>96</v>
      </c>
      <c r="B121" s="48">
        <v>0.12</v>
      </c>
      <c r="C121" s="27">
        <v>0.33</v>
      </c>
      <c r="D121" s="27">
        <v>0.13</v>
      </c>
      <c r="E121" s="27"/>
      <c r="F121" s="27"/>
      <c r="G121" s="27"/>
      <c r="H121" s="27"/>
      <c r="I121" s="27"/>
      <c r="J121" s="27"/>
      <c r="K121" s="27"/>
      <c r="L121" s="27"/>
      <c r="M121" s="27"/>
      <c r="N121" s="45">
        <f t="shared" si="3"/>
        <v>0.19333333333333336</v>
      </c>
      <c r="O121" s="26">
        <v>4</v>
      </c>
      <c r="P121" s="26">
        <v>1</v>
      </c>
      <c r="Q121" s="26"/>
      <c r="R121" s="44">
        <f t="shared" si="2"/>
        <v>1.0483333333333333</v>
      </c>
    </row>
    <row r="122" spans="1:18" ht="34.9" customHeight="1">
      <c r="A122" s="29" t="s">
        <v>97</v>
      </c>
      <c r="B122" s="46">
        <v>0.75</v>
      </c>
      <c r="C122" s="46">
        <v>0.17</v>
      </c>
      <c r="D122" s="46">
        <v>0.5</v>
      </c>
      <c r="E122" s="46"/>
      <c r="F122" s="46"/>
      <c r="G122" s="46"/>
      <c r="H122" s="46"/>
      <c r="I122" s="46"/>
      <c r="J122" s="46"/>
      <c r="K122" s="46"/>
      <c r="L122" s="46"/>
      <c r="M122" s="46"/>
      <c r="N122" s="47">
        <f t="shared" si="3"/>
        <v>0.47333333333333333</v>
      </c>
      <c r="O122" s="30">
        <v>4</v>
      </c>
      <c r="P122" s="30">
        <v>1</v>
      </c>
      <c r="Q122" s="30"/>
      <c r="R122" s="44">
        <f t="shared" si="2"/>
        <v>1.1183333333333334</v>
      </c>
    </row>
    <row r="123" spans="1:18" ht="34.9" customHeight="1">
      <c r="A123" s="24" t="s">
        <v>324</v>
      </c>
      <c r="B123" s="48">
        <v>0</v>
      </c>
      <c r="C123" s="27">
        <v>1.25</v>
      </c>
      <c r="D123" s="27">
        <v>0.75</v>
      </c>
      <c r="E123" s="27"/>
      <c r="F123" s="27"/>
      <c r="G123" s="27"/>
      <c r="H123" s="27"/>
      <c r="I123" s="27"/>
      <c r="J123" s="27"/>
      <c r="K123" s="27"/>
      <c r="L123" s="27"/>
      <c r="M123" s="27"/>
      <c r="N123" s="45">
        <f t="shared" si="3"/>
        <v>0.66666666666666663</v>
      </c>
      <c r="O123" s="26">
        <v>4</v>
      </c>
      <c r="P123" s="26">
        <v>1</v>
      </c>
      <c r="Q123" s="26"/>
      <c r="R123" s="44">
        <f t="shared" si="2"/>
        <v>1.1666666666666667</v>
      </c>
    </row>
    <row r="124" spans="1:18" ht="34.9" customHeight="1">
      <c r="A124" s="29" t="s">
        <v>98</v>
      </c>
      <c r="B124" s="46">
        <v>0.04</v>
      </c>
      <c r="C124" s="46">
        <v>0.28999999999999998</v>
      </c>
      <c r="D124" s="46">
        <v>1</v>
      </c>
      <c r="E124" s="46"/>
      <c r="F124" s="46"/>
      <c r="G124" s="46"/>
      <c r="H124" s="46"/>
      <c r="I124" s="46"/>
      <c r="J124" s="46"/>
      <c r="K124" s="46"/>
      <c r="L124" s="46"/>
      <c r="M124" s="46"/>
      <c r="N124" s="47">
        <f t="shared" si="3"/>
        <v>0.44333333333333336</v>
      </c>
      <c r="O124" s="30">
        <v>4</v>
      </c>
      <c r="P124" s="30">
        <v>1</v>
      </c>
      <c r="Q124" s="30"/>
      <c r="R124" s="44">
        <f t="shared" si="2"/>
        <v>1.1108333333333333</v>
      </c>
    </row>
    <row r="125" spans="1:18" ht="34.9" customHeight="1">
      <c r="A125" s="24" t="s">
        <v>99</v>
      </c>
      <c r="B125" s="48">
        <v>0.54</v>
      </c>
      <c r="C125" s="27">
        <v>0.5</v>
      </c>
      <c r="D125" s="27">
        <v>0.96</v>
      </c>
      <c r="E125" s="27"/>
      <c r="F125" s="27"/>
      <c r="G125" s="27"/>
      <c r="H125" s="27"/>
      <c r="I125" s="27"/>
      <c r="J125" s="27"/>
      <c r="K125" s="27"/>
      <c r="L125" s="27"/>
      <c r="M125" s="27"/>
      <c r="N125" s="45">
        <f t="shared" si="3"/>
        <v>0.66666666666666663</v>
      </c>
      <c r="O125" s="26">
        <v>4</v>
      </c>
      <c r="P125" s="26">
        <v>1</v>
      </c>
      <c r="Q125" s="26"/>
      <c r="R125" s="44">
        <f t="shared" si="2"/>
        <v>1.1666666666666667</v>
      </c>
    </row>
    <row r="126" spans="1:18" ht="34.9" customHeight="1">
      <c r="A126" s="29" t="s">
        <v>382</v>
      </c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7"/>
      <c r="O126" s="30"/>
      <c r="P126" s="30"/>
      <c r="Q126" s="30"/>
      <c r="R126" s="44"/>
    </row>
    <row r="127" spans="1:18" ht="34.9" customHeight="1">
      <c r="A127" s="24" t="s">
        <v>383</v>
      </c>
      <c r="B127" s="48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45"/>
      <c r="O127" s="26"/>
      <c r="P127" s="26"/>
      <c r="Q127" s="26"/>
      <c r="R127" s="44"/>
    </row>
    <row r="128" spans="1:18" ht="34.9" customHeight="1">
      <c r="A128" s="29" t="s">
        <v>384</v>
      </c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7"/>
      <c r="O128" s="30"/>
      <c r="P128" s="30"/>
      <c r="Q128" s="30"/>
      <c r="R128" s="44"/>
    </row>
    <row r="129" spans="1:18" ht="34.9" customHeight="1">
      <c r="A129" s="24" t="s">
        <v>385</v>
      </c>
      <c r="B129" s="48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45"/>
      <c r="O129" s="26"/>
      <c r="P129" s="26"/>
      <c r="Q129" s="26"/>
      <c r="R129" s="44"/>
    </row>
    <row r="130" spans="1:18" ht="34.9" customHeight="1">
      <c r="A130" s="29" t="s">
        <v>386</v>
      </c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7"/>
      <c r="O130" s="30"/>
      <c r="P130" s="30"/>
      <c r="Q130" s="30"/>
      <c r="R130" s="44"/>
    </row>
    <row r="131" spans="1:18" ht="34.9" customHeight="1">
      <c r="A131" s="24" t="s">
        <v>387</v>
      </c>
      <c r="B131" s="48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45"/>
      <c r="O131" s="26"/>
      <c r="P131" s="26"/>
      <c r="Q131" s="26"/>
      <c r="R131" s="44"/>
    </row>
    <row r="132" spans="1:18" ht="34.9" customHeight="1">
      <c r="A132" s="29" t="s">
        <v>388</v>
      </c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7"/>
      <c r="O132" s="30"/>
      <c r="P132" s="30"/>
      <c r="Q132" s="30"/>
      <c r="R132" s="44"/>
    </row>
    <row r="133" spans="1:18" ht="34.9" customHeight="1">
      <c r="A133" s="24" t="s">
        <v>389</v>
      </c>
      <c r="B133" s="48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45"/>
      <c r="O133" s="26"/>
      <c r="P133" s="26"/>
      <c r="Q133" s="26"/>
      <c r="R133" s="44"/>
    </row>
    <row r="134" spans="1:18" ht="34.9" customHeight="1">
      <c r="A134" s="29" t="s">
        <v>390</v>
      </c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7"/>
      <c r="O134" s="30"/>
      <c r="P134" s="30"/>
      <c r="Q134" s="30"/>
      <c r="R134" s="44"/>
    </row>
    <row r="135" spans="1:18" ht="34.9" customHeight="1">
      <c r="A135" s="24" t="s">
        <v>391</v>
      </c>
      <c r="B135" s="48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45"/>
      <c r="O135" s="26"/>
      <c r="P135" s="26"/>
      <c r="Q135" s="26"/>
      <c r="R135" s="44"/>
    </row>
    <row r="136" spans="1:18" s="55" customFormat="1" ht="34.9" customHeight="1" thickBot="1">
      <c r="A136" s="49" t="s">
        <v>100</v>
      </c>
      <c r="B136" s="50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2"/>
      <c r="O136" s="53">
        <v>4</v>
      </c>
      <c r="P136" s="53">
        <v>1</v>
      </c>
      <c r="Q136" s="53"/>
      <c r="R136" s="54">
        <f t="shared" si="2"/>
        <v>1</v>
      </c>
    </row>
    <row r="137" spans="1:18" ht="34.9" customHeight="1">
      <c r="A137" s="19" t="s">
        <v>101</v>
      </c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43"/>
      <c r="O137" s="30"/>
      <c r="P137" s="30"/>
      <c r="Q137" s="30"/>
      <c r="R137" s="44"/>
    </row>
    <row r="138" spans="1:18" ht="34.9" customHeight="1">
      <c r="A138" s="24" t="s">
        <v>102</v>
      </c>
      <c r="B138" s="48">
        <v>0.25</v>
      </c>
      <c r="C138" s="27">
        <v>0.5</v>
      </c>
      <c r="D138" s="27">
        <v>3</v>
      </c>
      <c r="E138" s="27"/>
      <c r="F138" s="27"/>
      <c r="G138" s="27"/>
      <c r="H138" s="27"/>
      <c r="I138" s="27"/>
      <c r="J138" s="27"/>
      <c r="K138" s="27"/>
      <c r="L138" s="27"/>
      <c r="M138" s="27"/>
      <c r="N138" s="45">
        <f>AVERAGE(A138:L138)</f>
        <v>1.25</v>
      </c>
      <c r="O138" s="26">
        <v>4</v>
      </c>
      <c r="P138" s="26">
        <v>1</v>
      </c>
      <c r="Q138" s="26"/>
      <c r="R138" s="44">
        <f t="shared" si="2"/>
        <v>1.3125</v>
      </c>
    </row>
    <row r="139" spans="1:18" ht="34.9" customHeight="1">
      <c r="A139" s="29" t="s">
        <v>103</v>
      </c>
      <c r="B139" s="46">
        <v>1.25</v>
      </c>
      <c r="C139" s="46">
        <v>0.75</v>
      </c>
      <c r="D139" s="46">
        <v>1.75</v>
      </c>
      <c r="E139" s="46"/>
      <c r="F139" s="46"/>
      <c r="G139" s="46"/>
      <c r="H139" s="46"/>
      <c r="I139" s="46"/>
      <c r="J139" s="46"/>
      <c r="K139" s="46"/>
      <c r="L139" s="46"/>
      <c r="M139" s="46"/>
      <c r="N139" s="47">
        <f>AVERAGE(A139:L139)</f>
        <v>1.25</v>
      </c>
      <c r="O139" s="30">
        <v>4</v>
      </c>
      <c r="P139" s="30">
        <v>1</v>
      </c>
      <c r="Q139" s="30"/>
      <c r="R139" s="44">
        <f t="shared" si="2"/>
        <v>1.3125</v>
      </c>
    </row>
    <row r="140" spans="1:18" ht="34.9" customHeight="1">
      <c r="A140" s="24" t="s">
        <v>104</v>
      </c>
      <c r="B140" s="48">
        <v>0</v>
      </c>
      <c r="C140" s="27">
        <v>0</v>
      </c>
      <c r="D140" s="27">
        <v>0</v>
      </c>
      <c r="E140" s="27"/>
      <c r="F140" s="27"/>
      <c r="G140" s="27"/>
      <c r="H140" s="27"/>
      <c r="I140" s="27"/>
      <c r="J140" s="27"/>
      <c r="K140" s="27"/>
      <c r="L140" s="27"/>
      <c r="M140" s="27"/>
      <c r="N140" s="45">
        <f>AVERAGE(A140:L140)</f>
        <v>0</v>
      </c>
      <c r="O140" s="26">
        <v>4</v>
      </c>
      <c r="P140" s="26">
        <v>1</v>
      </c>
      <c r="Q140" s="26"/>
      <c r="R140" s="44">
        <f t="shared" si="2"/>
        <v>1</v>
      </c>
    </row>
    <row r="141" spans="1:18" ht="34.9" customHeight="1">
      <c r="A141" s="29" t="s">
        <v>105</v>
      </c>
      <c r="B141" s="46">
        <v>0</v>
      </c>
      <c r="C141" s="46">
        <v>0</v>
      </c>
      <c r="D141" s="46">
        <v>0</v>
      </c>
      <c r="E141" s="46"/>
      <c r="F141" s="46"/>
      <c r="G141" s="46"/>
      <c r="H141" s="46"/>
      <c r="I141" s="46"/>
      <c r="J141" s="46"/>
      <c r="K141" s="46"/>
      <c r="L141" s="46"/>
      <c r="M141" s="46"/>
      <c r="N141" s="47">
        <f>AVERAGE(A141:L141)</f>
        <v>0</v>
      </c>
      <c r="O141" s="30">
        <v>4</v>
      </c>
      <c r="P141" s="30">
        <v>1</v>
      </c>
      <c r="Q141" s="30"/>
      <c r="R141" s="44">
        <f t="shared" si="2"/>
        <v>1</v>
      </c>
    </row>
    <row r="142" spans="1:18" ht="34.9" customHeight="1">
      <c r="A142" s="24" t="s">
        <v>106</v>
      </c>
      <c r="B142" s="48">
        <v>0</v>
      </c>
      <c r="C142" s="27">
        <v>0</v>
      </c>
      <c r="D142" s="27">
        <v>0</v>
      </c>
      <c r="E142" s="27"/>
      <c r="F142" s="27"/>
      <c r="G142" s="27"/>
      <c r="H142" s="27"/>
      <c r="I142" s="27"/>
      <c r="J142" s="27"/>
      <c r="K142" s="27"/>
      <c r="L142" s="27"/>
      <c r="M142" s="27"/>
      <c r="N142" s="45">
        <f>AVERAGE(A142:M142)</f>
        <v>0</v>
      </c>
      <c r="O142" s="26">
        <v>4</v>
      </c>
      <c r="P142" s="26">
        <v>1</v>
      </c>
      <c r="Q142" s="26"/>
      <c r="R142" s="44">
        <f t="shared" si="2"/>
        <v>1</v>
      </c>
    </row>
    <row r="143" spans="1:18" ht="34.9" customHeight="1">
      <c r="A143" s="29" t="s">
        <v>107</v>
      </c>
      <c r="B143" s="46">
        <v>0</v>
      </c>
      <c r="C143" s="46">
        <v>0</v>
      </c>
      <c r="D143" s="46">
        <v>0</v>
      </c>
      <c r="E143" s="46"/>
      <c r="F143" s="46"/>
      <c r="G143" s="46"/>
      <c r="H143" s="46"/>
      <c r="I143" s="46"/>
      <c r="J143" s="46"/>
      <c r="K143" s="46"/>
      <c r="L143" s="46"/>
      <c r="M143" s="46"/>
      <c r="N143" s="47">
        <f>AVERAGE(A143:M143)</f>
        <v>0</v>
      </c>
      <c r="O143" s="30">
        <v>4</v>
      </c>
      <c r="P143" s="30">
        <v>1</v>
      </c>
      <c r="Q143" s="30"/>
      <c r="R143" s="44">
        <f t="shared" si="2"/>
        <v>1</v>
      </c>
    </row>
    <row r="144" spans="1:18" ht="34.9" customHeight="1">
      <c r="A144" s="24" t="s">
        <v>108</v>
      </c>
      <c r="B144" s="48">
        <v>0</v>
      </c>
      <c r="C144" s="27">
        <v>0</v>
      </c>
      <c r="D144" s="27">
        <v>0</v>
      </c>
      <c r="E144" s="27"/>
      <c r="F144" s="27"/>
      <c r="G144" s="27"/>
      <c r="H144" s="27"/>
      <c r="I144" s="27"/>
      <c r="J144" s="27"/>
      <c r="K144" s="27"/>
      <c r="L144" s="27"/>
      <c r="M144" s="27"/>
      <c r="N144" s="45">
        <f>AVERAGE(A144:M144)</f>
        <v>0</v>
      </c>
      <c r="O144" s="26">
        <v>4</v>
      </c>
      <c r="P144" s="26">
        <v>1</v>
      </c>
      <c r="Q144" s="26"/>
      <c r="R144" s="44">
        <f t="shared" si="2"/>
        <v>1</v>
      </c>
    </row>
    <row r="145" spans="1:18" ht="34.9" customHeight="1">
      <c r="A145" s="29" t="s">
        <v>109</v>
      </c>
      <c r="B145" s="46">
        <v>0</v>
      </c>
      <c r="C145" s="46">
        <v>0</v>
      </c>
      <c r="D145" s="46">
        <v>0</v>
      </c>
      <c r="E145" s="46"/>
      <c r="F145" s="46"/>
      <c r="G145" s="46"/>
      <c r="H145" s="46"/>
      <c r="I145" s="46"/>
      <c r="J145" s="46"/>
      <c r="K145" s="46"/>
      <c r="L145" s="46"/>
      <c r="M145" s="46"/>
      <c r="N145" s="47">
        <f>AVERAGE(A145:L145)</f>
        <v>0</v>
      </c>
      <c r="O145" s="30">
        <v>4</v>
      </c>
      <c r="P145" s="30">
        <v>1</v>
      </c>
      <c r="Q145" s="30"/>
      <c r="R145" s="44">
        <f t="shared" si="2"/>
        <v>1</v>
      </c>
    </row>
    <row r="146" spans="1:18" ht="34.9" customHeight="1">
      <c r="A146" s="24" t="s">
        <v>110</v>
      </c>
      <c r="B146" s="48">
        <v>0</v>
      </c>
      <c r="C146" s="27">
        <v>0.25</v>
      </c>
      <c r="D146" s="27">
        <v>0.5</v>
      </c>
      <c r="E146" s="27"/>
      <c r="F146" s="27"/>
      <c r="G146" s="27"/>
      <c r="H146" s="27"/>
      <c r="I146" s="27"/>
      <c r="J146" s="27"/>
      <c r="K146" s="27"/>
      <c r="L146" s="27"/>
      <c r="M146" s="27"/>
      <c r="N146" s="45">
        <f>AVERAGE(A146:M146)</f>
        <v>0.25</v>
      </c>
      <c r="O146" s="26">
        <v>4</v>
      </c>
      <c r="P146" s="26">
        <v>1</v>
      </c>
      <c r="Q146" s="26"/>
      <c r="R146" s="44">
        <f t="shared" si="2"/>
        <v>1.0625</v>
      </c>
    </row>
    <row r="147" spans="1:18" ht="34.9" customHeight="1">
      <c r="A147" s="29" t="s">
        <v>111</v>
      </c>
      <c r="B147" s="46">
        <v>0</v>
      </c>
      <c r="C147" s="46">
        <v>0</v>
      </c>
      <c r="D147" s="46">
        <v>0</v>
      </c>
      <c r="E147" s="46"/>
      <c r="F147" s="46"/>
      <c r="G147" s="46"/>
      <c r="H147" s="46"/>
      <c r="I147" s="46"/>
      <c r="J147" s="46"/>
      <c r="K147" s="46"/>
      <c r="L147" s="46"/>
      <c r="M147" s="46"/>
      <c r="N147" s="47">
        <f>AVERAGE(A147:M147)</f>
        <v>0</v>
      </c>
      <c r="O147" s="30">
        <v>4</v>
      </c>
      <c r="P147" s="30">
        <v>1</v>
      </c>
      <c r="Q147" s="30"/>
      <c r="R147" s="44">
        <f t="shared" ref="R147:R220" si="4">N147/O147+P147</f>
        <v>1</v>
      </c>
    </row>
    <row r="148" spans="1:18" ht="34.9" customHeight="1">
      <c r="A148" s="24" t="s">
        <v>112</v>
      </c>
      <c r="B148" s="48">
        <v>0</v>
      </c>
      <c r="C148" s="27">
        <v>0</v>
      </c>
      <c r="D148" s="27">
        <v>0</v>
      </c>
      <c r="E148" s="27"/>
      <c r="F148" s="27"/>
      <c r="G148" s="27"/>
      <c r="H148" s="27"/>
      <c r="I148" s="27"/>
      <c r="J148" s="27"/>
      <c r="K148" s="27"/>
      <c r="L148" s="27"/>
      <c r="M148" s="27"/>
      <c r="N148" s="45">
        <f>AVERAGE(A148:M148)</f>
        <v>0</v>
      </c>
      <c r="O148" s="26">
        <v>4</v>
      </c>
      <c r="P148" s="26">
        <v>1</v>
      </c>
      <c r="Q148" s="26"/>
      <c r="R148" s="44">
        <f t="shared" si="4"/>
        <v>1</v>
      </c>
    </row>
    <row r="149" spans="1:18" ht="34.9" customHeight="1">
      <c r="A149" s="29" t="s">
        <v>113</v>
      </c>
      <c r="B149" s="46">
        <v>0.25</v>
      </c>
      <c r="C149" s="46">
        <v>1.5</v>
      </c>
      <c r="D149" s="46">
        <v>0.75</v>
      </c>
      <c r="E149" s="46"/>
      <c r="F149" s="46"/>
      <c r="G149" s="46"/>
      <c r="H149" s="46"/>
      <c r="I149" s="46"/>
      <c r="J149" s="46"/>
      <c r="K149" s="46"/>
      <c r="L149" s="46"/>
      <c r="M149" s="46"/>
      <c r="N149" s="47">
        <f>AVERAGE(A149:M149)</f>
        <v>0.83333333333333337</v>
      </c>
      <c r="O149" s="30">
        <v>4</v>
      </c>
      <c r="P149" s="30">
        <v>1</v>
      </c>
      <c r="Q149" s="30"/>
      <c r="R149" s="44">
        <f t="shared" si="4"/>
        <v>1.2083333333333333</v>
      </c>
    </row>
    <row r="150" spans="1:18" ht="34.9" customHeight="1">
      <c r="A150" s="24" t="s">
        <v>114</v>
      </c>
      <c r="B150" s="48">
        <v>0.25</v>
      </c>
      <c r="C150" s="27">
        <v>0</v>
      </c>
      <c r="D150" s="27">
        <v>0.25</v>
      </c>
      <c r="E150" s="27"/>
      <c r="F150" s="27"/>
      <c r="G150" s="27"/>
      <c r="H150" s="27"/>
      <c r="I150" s="27"/>
      <c r="J150" s="27"/>
      <c r="K150" s="27"/>
      <c r="L150" s="27"/>
      <c r="M150" s="27"/>
      <c r="N150" s="45">
        <f>AVERAGE(A150:M150)</f>
        <v>0.16666666666666666</v>
      </c>
      <c r="O150" s="26">
        <v>4</v>
      </c>
      <c r="P150" s="26">
        <v>1</v>
      </c>
      <c r="Q150" s="26"/>
      <c r="R150" s="44">
        <f t="shared" si="4"/>
        <v>1.0416666666666667</v>
      </c>
    </row>
    <row r="151" spans="1:18" ht="34.9" customHeight="1">
      <c r="A151" s="29" t="s">
        <v>115</v>
      </c>
      <c r="B151" s="46">
        <v>0</v>
      </c>
      <c r="C151" s="46">
        <v>0</v>
      </c>
      <c r="D151" s="46">
        <v>0</v>
      </c>
      <c r="E151" s="46"/>
      <c r="F151" s="46"/>
      <c r="G151" s="46"/>
      <c r="H151" s="46"/>
      <c r="I151" s="46"/>
      <c r="J151" s="46"/>
      <c r="K151" s="46"/>
      <c r="L151" s="46"/>
      <c r="M151" s="46"/>
      <c r="N151" s="47">
        <f>AVERAGE(A151:L151)</f>
        <v>0</v>
      </c>
      <c r="O151" s="30">
        <v>4</v>
      </c>
      <c r="P151" s="30">
        <v>1</v>
      </c>
      <c r="Q151" s="30"/>
      <c r="R151" s="44">
        <f t="shared" si="4"/>
        <v>1</v>
      </c>
    </row>
    <row r="152" spans="1:18" ht="34.9" customHeight="1">
      <c r="A152" s="24" t="s">
        <v>116</v>
      </c>
      <c r="B152" s="48">
        <v>0</v>
      </c>
      <c r="C152" s="27">
        <v>0</v>
      </c>
      <c r="D152" s="27">
        <v>0</v>
      </c>
      <c r="E152" s="27"/>
      <c r="F152" s="27"/>
      <c r="G152" s="27"/>
      <c r="H152" s="27"/>
      <c r="I152" s="27"/>
      <c r="J152" s="27"/>
      <c r="K152" s="27"/>
      <c r="L152" s="27"/>
      <c r="M152" s="27"/>
      <c r="N152" s="45">
        <f t="shared" ref="N152:N188" si="5">AVERAGE(A152:M152)</f>
        <v>0</v>
      </c>
      <c r="O152" s="26">
        <v>4</v>
      </c>
      <c r="P152" s="26">
        <v>1</v>
      </c>
      <c r="Q152" s="26"/>
      <c r="R152" s="44">
        <f t="shared" si="4"/>
        <v>1</v>
      </c>
    </row>
    <row r="153" spans="1:18" ht="34.9" customHeight="1">
      <c r="A153" s="29" t="s">
        <v>117</v>
      </c>
      <c r="B153" s="46">
        <v>0</v>
      </c>
      <c r="C153" s="46">
        <v>0</v>
      </c>
      <c r="D153" s="46">
        <v>0</v>
      </c>
      <c r="E153" s="46"/>
      <c r="F153" s="46"/>
      <c r="G153" s="46"/>
      <c r="H153" s="46"/>
      <c r="I153" s="46"/>
      <c r="J153" s="46"/>
      <c r="K153" s="46"/>
      <c r="L153" s="46"/>
      <c r="M153" s="46"/>
      <c r="N153" s="47">
        <f t="shared" si="5"/>
        <v>0</v>
      </c>
      <c r="O153" s="30">
        <v>4</v>
      </c>
      <c r="P153" s="30">
        <v>1</v>
      </c>
      <c r="Q153" s="30"/>
      <c r="R153" s="44">
        <f t="shared" si="4"/>
        <v>1</v>
      </c>
    </row>
    <row r="154" spans="1:18" ht="34.9" customHeight="1">
      <c r="A154" s="24" t="s">
        <v>118</v>
      </c>
      <c r="B154" s="48">
        <v>0</v>
      </c>
      <c r="C154" s="27">
        <v>0</v>
      </c>
      <c r="D154" s="27">
        <v>0</v>
      </c>
      <c r="E154" s="27"/>
      <c r="F154" s="27"/>
      <c r="G154" s="27"/>
      <c r="H154" s="27"/>
      <c r="I154" s="27"/>
      <c r="J154" s="27"/>
      <c r="K154" s="27"/>
      <c r="L154" s="27"/>
      <c r="M154" s="27"/>
      <c r="N154" s="45">
        <f t="shared" si="5"/>
        <v>0</v>
      </c>
      <c r="O154" s="26">
        <v>4</v>
      </c>
      <c r="P154" s="26">
        <v>1</v>
      </c>
      <c r="Q154" s="26"/>
      <c r="R154" s="44">
        <f t="shared" si="4"/>
        <v>1</v>
      </c>
    </row>
    <row r="155" spans="1:18" ht="34.9" customHeight="1">
      <c r="A155" s="29" t="s">
        <v>119</v>
      </c>
      <c r="B155" s="46">
        <v>0</v>
      </c>
      <c r="C155" s="46">
        <v>0</v>
      </c>
      <c r="D155" s="46">
        <v>0</v>
      </c>
      <c r="E155" s="46"/>
      <c r="F155" s="46"/>
      <c r="G155" s="46"/>
      <c r="H155" s="46"/>
      <c r="I155" s="46"/>
      <c r="J155" s="46"/>
      <c r="K155" s="46"/>
      <c r="L155" s="46"/>
      <c r="M155" s="46"/>
      <c r="N155" s="47">
        <f t="shared" si="5"/>
        <v>0</v>
      </c>
      <c r="O155" s="30">
        <v>4</v>
      </c>
      <c r="P155" s="30">
        <v>1</v>
      </c>
      <c r="Q155" s="30"/>
      <c r="R155" s="44">
        <f t="shared" si="4"/>
        <v>1</v>
      </c>
    </row>
    <row r="156" spans="1:18" ht="34.9" customHeight="1">
      <c r="A156" s="24" t="s">
        <v>120</v>
      </c>
      <c r="B156" s="48">
        <v>0</v>
      </c>
      <c r="C156" s="27">
        <v>0</v>
      </c>
      <c r="D156" s="27">
        <v>0</v>
      </c>
      <c r="E156" s="27"/>
      <c r="F156" s="27"/>
      <c r="G156" s="27"/>
      <c r="H156" s="27"/>
      <c r="I156" s="27"/>
      <c r="J156" s="27"/>
      <c r="K156" s="27"/>
      <c r="L156" s="27"/>
      <c r="M156" s="27"/>
      <c r="N156" s="45">
        <f t="shared" si="5"/>
        <v>0</v>
      </c>
      <c r="O156" s="26">
        <v>4</v>
      </c>
      <c r="P156" s="26">
        <v>1</v>
      </c>
      <c r="Q156" s="26"/>
      <c r="R156" s="44">
        <f t="shared" si="4"/>
        <v>1</v>
      </c>
    </row>
    <row r="157" spans="1:18" ht="34.9" customHeight="1">
      <c r="A157" s="29" t="s">
        <v>121</v>
      </c>
      <c r="B157" s="46">
        <v>1</v>
      </c>
      <c r="C157" s="46">
        <v>0</v>
      </c>
      <c r="D157" s="46">
        <v>1.25</v>
      </c>
      <c r="E157" s="46"/>
      <c r="F157" s="46"/>
      <c r="G157" s="46"/>
      <c r="H157" s="46"/>
      <c r="I157" s="46"/>
      <c r="J157" s="46"/>
      <c r="K157" s="46"/>
      <c r="L157" s="46"/>
      <c r="M157" s="46"/>
      <c r="N157" s="47">
        <f t="shared" si="5"/>
        <v>0.75</v>
      </c>
      <c r="O157" s="30">
        <v>4</v>
      </c>
      <c r="P157" s="30">
        <v>1</v>
      </c>
      <c r="Q157" s="30"/>
      <c r="R157" s="44">
        <f t="shared" si="4"/>
        <v>1.1875</v>
      </c>
    </row>
    <row r="158" spans="1:18" ht="34.9" customHeight="1">
      <c r="A158" s="24" t="s">
        <v>122</v>
      </c>
      <c r="B158" s="48">
        <v>1.75</v>
      </c>
      <c r="C158" s="27">
        <v>0</v>
      </c>
      <c r="D158" s="27">
        <v>0</v>
      </c>
      <c r="E158" s="27"/>
      <c r="F158" s="27"/>
      <c r="G158" s="27"/>
      <c r="H158" s="27"/>
      <c r="I158" s="27"/>
      <c r="J158" s="27"/>
      <c r="K158" s="27"/>
      <c r="L158" s="27"/>
      <c r="M158" s="27"/>
      <c r="N158" s="45">
        <f t="shared" si="5"/>
        <v>0.58333333333333337</v>
      </c>
      <c r="O158" s="26">
        <v>4</v>
      </c>
      <c r="P158" s="26">
        <v>1</v>
      </c>
      <c r="Q158" s="26"/>
      <c r="R158" s="44">
        <f t="shared" si="4"/>
        <v>1.1458333333333333</v>
      </c>
    </row>
    <row r="159" spans="1:18" ht="34.9" customHeight="1">
      <c r="A159" s="29" t="s">
        <v>123</v>
      </c>
      <c r="B159" s="46">
        <v>0.25</v>
      </c>
      <c r="C159" s="46">
        <v>0</v>
      </c>
      <c r="D159" s="46">
        <v>0.25</v>
      </c>
      <c r="E159" s="46"/>
      <c r="F159" s="46"/>
      <c r="G159" s="46"/>
      <c r="H159" s="46"/>
      <c r="I159" s="46"/>
      <c r="J159" s="46"/>
      <c r="K159" s="46"/>
      <c r="L159" s="46"/>
      <c r="M159" s="46"/>
      <c r="N159" s="47">
        <f t="shared" si="5"/>
        <v>0.16666666666666666</v>
      </c>
      <c r="O159" s="30">
        <v>4</v>
      </c>
      <c r="P159" s="30">
        <v>1</v>
      </c>
      <c r="Q159" s="30"/>
      <c r="R159" s="44">
        <f t="shared" si="4"/>
        <v>1.0416666666666667</v>
      </c>
    </row>
    <row r="160" spans="1:18" ht="34.9" customHeight="1">
      <c r="A160" s="24" t="s">
        <v>124</v>
      </c>
      <c r="B160" s="48">
        <v>0</v>
      </c>
      <c r="C160" s="27">
        <v>0</v>
      </c>
      <c r="D160" s="27">
        <v>0</v>
      </c>
      <c r="E160" s="27"/>
      <c r="F160" s="27"/>
      <c r="G160" s="27"/>
      <c r="H160" s="27"/>
      <c r="I160" s="27"/>
      <c r="J160" s="27"/>
      <c r="K160" s="27"/>
      <c r="L160" s="27"/>
      <c r="M160" s="27"/>
      <c r="N160" s="45">
        <f t="shared" si="5"/>
        <v>0</v>
      </c>
      <c r="O160" s="26">
        <v>4</v>
      </c>
      <c r="P160" s="26">
        <v>1</v>
      </c>
      <c r="Q160" s="26"/>
      <c r="R160" s="44">
        <f t="shared" si="4"/>
        <v>1</v>
      </c>
    </row>
    <row r="161" spans="1:18" ht="34.9" customHeight="1">
      <c r="A161" s="29" t="s">
        <v>125</v>
      </c>
      <c r="B161" s="46">
        <v>0</v>
      </c>
      <c r="C161" s="46">
        <v>0</v>
      </c>
      <c r="D161" s="46">
        <v>0</v>
      </c>
      <c r="E161" s="46"/>
      <c r="F161" s="46"/>
      <c r="G161" s="46"/>
      <c r="H161" s="46"/>
      <c r="I161" s="46"/>
      <c r="J161" s="46"/>
      <c r="K161" s="46"/>
      <c r="L161" s="46"/>
      <c r="M161" s="46"/>
      <c r="N161" s="47">
        <f t="shared" si="5"/>
        <v>0</v>
      </c>
      <c r="O161" s="30">
        <v>4</v>
      </c>
      <c r="P161" s="30">
        <v>1</v>
      </c>
      <c r="Q161" s="30"/>
      <c r="R161" s="44">
        <f t="shared" si="4"/>
        <v>1</v>
      </c>
    </row>
    <row r="162" spans="1:18" ht="34.9" customHeight="1">
      <c r="A162" s="24" t="s">
        <v>126</v>
      </c>
      <c r="B162" s="48">
        <v>0</v>
      </c>
      <c r="C162" s="27">
        <v>0</v>
      </c>
      <c r="D162" s="27">
        <v>0</v>
      </c>
      <c r="E162" s="27"/>
      <c r="F162" s="27"/>
      <c r="G162" s="27"/>
      <c r="H162" s="27"/>
      <c r="I162" s="27"/>
      <c r="J162" s="27"/>
      <c r="K162" s="27"/>
      <c r="L162" s="27"/>
      <c r="M162" s="27"/>
      <c r="N162" s="45">
        <f t="shared" si="5"/>
        <v>0</v>
      </c>
      <c r="O162" s="26">
        <v>4</v>
      </c>
      <c r="P162" s="26">
        <v>1</v>
      </c>
      <c r="Q162" s="26"/>
      <c r="R162" s="44">
        <f t="shared" si="4"/>
        <v>1</v>
      </c>
    </row>
    <row r="163" spans="1:18" ht="34.9" customHeight="1">
      <c r="A163" s="29" t="s">
        <v>127</v>
      </c>
      <c r="B163" s="46">
        <v>0</v>
      </c>
      <c r="C163" s="46">
        <v>0</v>
      </c>
      <c r="D163" s="46">
        <v>0</v>
      </c>
      <c r="E163" s="46"/>
      <c r="F163" s="46"/>
      <c r="G163" s="46"/>
      <c r="H163" s="46"/>
      <c r="I163" s="46"/>
      <c r="J163" s="46"/>
      <c r="K163" s="46"/>
      <c r="L163" s="46"/>
      <c r="M163" s="46"/>
      <c r="N163" s="47">
        <f t="shared" si="5"/>
        <v>0</v>
      </c>
      <c r="O163" s="30">
        <v>4</v>
      </c>
      <c r="P163" s="30">
        <v>1</v>
      </c>
      <c r="Q163" s="30"/>
      <c r="R163" s="44">
        <f t="shared" si="4"/>
        <v>1</v>
      </c>
    </row>
    <row r="164" spans="1:18" ht="34.9" customHeight="1">
      <c r="A164" s="24" t="s">
        <v>128</v>
      </c>
      <c r="B164" s="48">
        <v>0.5</v>
      </c>
      <c r="C164" s="27">
        <v>0</v>
      </c>
      <c r="D164" s="27">
        <v>0.5</v>
      </c>
      <c r="E164" s="27"/>
      <c r="F164" s="27"/>
      <c r="G164" s="27"/>
      <c r="H164" s="27"/>
      <c r="I164" s="27"/>
      <c r="J164" s="27"/>
      <c r="K164" s="27"/>
      <c r="L164" s="27"/>
      <c r="M164" s="27"/>
      <c r="N164" s="45">
        <f t="shared" si="5"/>
        <v>0.33333333333333331</v>
      </c>
      <c r="O164" s="26">
        <v>4</v>
      </c>
      <c r="P164" s="26">
        <v>1</v>
      </c>
      <c r="Q164" s="26"/>
      <c r="R164" s="44">
        <f t="shared" si="4"/>
        <v>1.0833333333333333</v>
      </c>
    </row>
    <row r="165" spans="1:18" ht="34.9" customHeight="1">
      <c r="A165" s="29" t="s">
        <v>129</v>
      </c>
      <c r="B165" s="46">
        <v>0.5</v>
      </c>
      <c r="C165" s="46">
        <v>0.25</v>
      </c>
      <c r="D165" s="46">
        <v>1.5</v>
      </c>
      <c r="E165" s="46"/>
      <c r="F165" s="46"/>
      <c r="G165" s="46"/>
      <c r="H165" s="46"/>
      <c r="I165" s="46"/>
      <c r="J165" s="46"/>
      <c r="K165" s="46"/>
      <c r="L165" s="46"/>
      <c r="M165" s="46"/>
      <c r="N165" s="47">
        <f t="shared" si="5"/>
        <v>0.75</v>
      </c>
      <c r="O165" s="30">
        <v>4</v>
      </c>
      <c r="P165" s="30">
        <v>1</v>
      </c>
      <c r="Q165" s="30"/>
      <c r="R165" s="44">
        <f t="shared" si="4"/>
        <v>1.1875</v>
      </c>
    </row>
    <row r="166" spans="1:18" ht="34.9" customHeight="1">
      <c r="A166" s="24" t="s">
        <v>130</v>
      </c>
      <c r="B166" s="48">
        <v>0</v>
      </c>
      <c r="C166" s="27">
        <v>0.25</v>
      </c>
      <c r="D166" s="27">
        <v>0.25</v>
      </c>
      <c r="E166" s="27"/>
      <c r="F166" s="27"/>
      <c r="G166" s="27"/>
      <c r="H166" s="27"/>
      <c r="I166" s="27"/>
      <c r="J166" s="27"/>
      <c r="K166" s="27"/>
      <c r="L166" s="27"/>
      <c r="M166" s="27"/>
      <c r="N166" s="45">
        <f t="shared" si="5"/>
        <v>0.16666666666666666</v>
      </c>
      <c r="O166" s="26">
        <v>4</v>
      </c>
      <c r="P166" s="26">
        <v>1</v>
      </c>
      <c r="Q166" s="26"/>
      <c r="R166" s="44">
        <f t="shared" si="4"/>
        <v>1.0416666666666667</v>
      </c>
    </row>
    <row r="167" spans="1:18" ht="34.9" customHeight="1">
      <c r="A167" s="29" t="s">
        <v>131</v>
      </c>
      <c r="B167" s="46">
        <v>0</v>
      </c>
      <c r="C167" s="46">
        <v>0.25</v>
      </c>
      <c r="D167" s="46">
        <v>0.25</v>
      </c>
      <c r="E167" s="46"/>
      <c r="F167" s="46"/>
      <c r="G167" s="46"/>
      <c r="H167" s="46"/>
      <c r="I167" s="46"/>
      <c r="J167" s="46"/>
      <c r="K167" s="46"/>
      <c r="L167" s="46"/>
      <c r="M167" s="46"/>
      <c r="N167" s="47">
        <f t="shared" si="5"/>
        <v>0.16666666666666666</v>
      </c>
      <c r="O167" s="30">
        <v>4</v>
      </c>
      <c r="P167" s="30">
        <v>1</v>
      </c>
      <c r="Q167" s="30"/>
      <c r="R167" s="44">
        <f t="shared" si="4"/>
        <v>1.0416666666666667</v>
      </c>
    </row>
    <row r="168" spans="1:18" ht="34.9" customHeight="1">
      <c r="A168" s="24" t="s">
        <v>132</v>
      </c>
      <c r="B168" s="48">
        <v>0.25</v>
      </c>
      <c r="C168" s="27">
        <v>0.25</v>
      </c>
      <c r="D168" s="27">
        <v>0.75</v>
      </c>
      <c r="E168" s="27"/>
      <c r="F168" s="27"/>
      <c r="G168" s="27"/>
      <c r="H168" s="27"/>
      <c r="I168" s="27"/>
      <c r="J168" s="27"/>
      <c r="K168" s="27"/>
      <c r="L168" s="27"/>
      <c r="M168" s="27"/>
      <c r="N168" s="45">
        <f t="shared" si="5"/>
        <v>0.41666666666666669</v>
      </c>
      <c r="O168" s="26">
        <v>4</v>
      </c>
      <c r="P168" s="26">
        <v>1</v>
      </c>
      <c r="Q168" s="26"/>
      <c r="R168" s="44">
        <f t="shared" si="4"/>
        <v>1.1041666666666667</v>
      </c>
    </row>
    <row r="169" spans="1:18" ht="34.9" customHeight="1">
      <c r="A169" s="29" t="s">
        <v>133</v>
      </c>
      <c r="B169" s="46">
        <v>1</v>
      </c>
      <c r="C169" s="46">
        <v>2.5</v>
      </c>
      <c r="D169" s="46">
        <v>2</v>
      </c>
      <c r="E169" s="46"/>
      <c r="F169" s="46"/>
      <c r="G169" s="46"/>
      <c r="H169" s="46"/>
      <c r="I169" s="46"/>
      <c r="J169" s="46"/>
      <c r="K169" s="46"/>
      <c r="L169" s="46"/>
      <c r="M169" s="46"/>
      <c r="N169" s="47">
        <f t="shared" si="5"/>
        <v>1.8333333333333333</v>
      </c>
      <c r="O169" s="30">
        <v>4</v>
      </c>
      <c r="P169" s="30">
        <v>1</v>
      </c>
      <c r="Q169" s="30"/>
      <c r="R169" s="44">
        <f t="shared" si="4"/>
        <v>1.4583333333333333</v>
      </c>
    </row>
    <row r="170" spans="1:18" ht="34.9" customHeight="1">
      <c r="A170" s="24" t="s">
        <v>134</v>
      </c>
      <c r="B170" s="48">
        <v>0</v>
      </c>
      <c r="C170" s="27">
        <v>0</v>
      </c>
      <c r="D170" s="27">
        <v>0</v>
      </c>
      <c r="E170" s="27"/>
      <c r="F170" s="27"/>
      <c r="G170" s="27"/>
      <c r="H170" s="27"/>
      <c r="I170" s="27"/>
      <c r="J170" s="27"/>
      <c r="K170" s="27"/>
      <c r="L170" s="27"/>
      <c r="M170" s="27"/>
      <c r="N170" s="45">
        <f t="shared" si="5"/>
        <v>0</v>
      </c>
      <c r="O170" s="26">
        <v>4</v>
      </c>
      <c r="P170" s="26">
        <v>1</v>
      </c>
      <c r="Q170" s="26"/>
      <c r="R170" s="44">
        <f t="shared" si="4"/>
        <v>1</v>
      </c>
    </row>
    <row r="171" spans="1:18" ht="34.9" customHeight="1">
      <c r="A171" s="29" t="s">
        <v>135</v>
      </c>
      <c r="B171" s="46">
        <v>0</v>
      </c>
      <c r="C171" s="46">
        <v>0</v>
      </c>
      <c r="D171" s="46">
        <v>0</v>
      </c>
      <c r="E171" s="46"/>
      <c r="F171" s="46"/>
      <c r="G171" s="46"/>
      <c r="H171" s="46"/>
      <c r="I171" s="46"/>
      <c r="J171" s="46"/>
      <c r="K171" s="46"/>
      <c r="L171" s="46"/>
      <c r="M171" s="46"/>
      <c r="N171" s="47">
        <f t="shared" si="5"/>
        <v>0</v>
      </c>
      <c r="O171" s="30">
        <v>4</v>
      </c>
      <c r="P171" s="30">
        <v>1</v>
      </c>
      <c r="Q171" s="30"/>
      <c r="R171" s="44">
        <f t="shared" si="4"/>
        <v>1</v>
      </c>
    </row>
    <row r="172" spans="1:18" ht="34.9" customHeight="1">
      <c r="A172" s="24" t="s">
        <v>136</v>
      </c>
      <c r="B172" s="48">
        <v>0.25</v>
      </c>
      <c r="C172" s="27">
        <v>1.5</v>
      </c>
      <c r="D172" s="27">
        <v>0.75</v>
      </c>
      <c r="E172" s="27"/>
      <c r="F172" s="27"/>
      <c r="G172" s="27"/>
      <c r="H172" s="27"/>
      <c r="I172" s="27"/>
      <c r="J172" s="27"/>
      <c r="K172" s="27"/>
      <c r="L172" s="27"/>
      <c r="M172" s="27"/>
      <c r="N172" s="45">
        <f t="shared" si="5"/>
        <v>0.83333333333333337</v>
      </c>
      <c r="O172" s="26">
        <v>4</v>
      </c>
      <c r="P172" s="26">
        <v>1</v>
      </c>
      <c r="Q172" s="26"/>
      <c r="R172" s="44">
        <f t="shared" si="4"/>
        <v>1.2083333333333333</v>
      </c>
    </row>
    <row r="173" spans="1:18" ht="34.9" customHeight="1">
      <c r="A173" s="29" t="s">
        <v>137</v>
      </c>
      <c r="B173" s="46">
        <v>0</v>
      </c>
      <c r="C173" s="46">
        <v>0</v>
      </c>
      <c r="D173" s="46">
        <v>0</v>
      </c>
      <c r="E173" s="46"/>
      <c r="F173" s="46"/>
      <c r="G173" s="46"/>
      <c r="H173" s="46"/>
      <c r="I173" s="46"/>
      <c r="J173" s="46"/>
      <c r="K173" s="46"/>
      <c r="L173" s="46"/>
      <c r="M173" s="46"/>
      <c r="N173" s="47">
        <f t="shared" si="5"/>
        <v>0</v>
      </c>
      <c r="O173" s="30">
        <v>4</v>
      </c>
      <c r="P173" s="30">
        <v>1</v>
      </c>
      <c r="Q173" s="30"/>
      <c r="R173" s="44">
        <f t="shared" si="4"/>
        <v>1</v>
      </c>
    </row>
    <row r="174" spans="1:18" ht="34.9" customHeight="1">
      <c r="A174" s="24" t="s">
        <v>138</v>
      </c>
      <c r="B174" s="48">
        <v>3</v>
      </c>
      <c r="C174" s="27">
        <v>3.75</v>
      </c>
      <c r="D174" s="27">
        <v>1.5</v>
      </c>
      <c r="E174" s="27"/>
      <c r="F174" s="27"/>
      <c r="G174" s="27"/>
      <c r="H174" s="27"/>
      <c r="I174" s="27"/>
      <c r="J174" s="27"/>
      <c r="K174" s="27"/>
      <c r="L174" s="27"/>
      <c r="M174" s="27"/>
      <c r="N174" s="45">
        <f t="shared" si="5"/>
        <v>2.75</v>
      </c>
      <c r="O174" s="26">
        <v>4</v>
      </c>
      <c r="P174" s="26">
        <v>1</v>
      </c>
      <c r="Q174" s="26"/>
      <c r="R174" s="44">
        <f t="shared" si="4"/>
        <v>1.6875</v>
      </c>
    </row>
    <row r="175" spans="1:18" ht="34.9" customHeight="1">
      <c r="A175" s="29" t="s">
        <v>139</v>
      </c>
      <c r="B175" s="46">
        <v>0.75</v>
      </c>
      <c r="C175" s="46">
        <v>0.25</v>
      </c>
      <c r="D175" s="46">
        <v>0.75</v>
      </c>
      <c r="E175" s="46"/>
      <c r="F175" s="46"/>
      <c r="G175" s="46"/>
      <c r="H175" s="46"/>
      <c r="I175" s="46"/>
      <c r="J175" s="46"/>
      <c r="K175" s="46"/>
      <c r="L175" s="46"/>
      <c r="M175" s="46"/>
      <c r="N175" s="47">
        <f t="shared" si="5"/>
        <v>0.58333333333333337</v>
      </c>
      <c r="O175" s="30">
        <v>4</v>
      </c>
      <c r="P175" s="30">
        <v>1</v>
      </c>
      <c r="Q175" s="30"/>
      <c r="R175" s="44">
        <f t="shared" si="4"/>
        <v>1.1458333333333333</v>
      </c>
    </row>
    <row r="176" spans="1:18" ht="34.9" customHeight="1">
      <c r="A176" s="24" t="s">
        <v>140</v>
      </c>
      <c r="B176" s="48">
        <v>0</v>
      </c>
      <c r="C176" s="27">
        <v>0</v>
      </c>
      <c r="D176" s="27">
        <v>0</v>
      </c>
      <c r="E176" s="27"/>
      <c r="F176" s="27"/>
      <c r="G176" s="27"/>
      <c r="H176" s="27"/>
      <c r="I176" s="27"/>
      <c r="J176" s="27"/>
      <c r="K176" s="27"/>
      <c r="L176" s="27"/>
      <c r="M176" s="27"/>
      <c r="N176" s="45">
        <f t="shared" si="5"/>
        <v>0</v>
      </c>
      <c r="O176" s="26">
        <v>4</v>
      </c>
      <c r="P176" s="26">
        <v>1</v>
      </c>
      <c r="Q176" s="26"/>
      <c r="R176" s="44">
        <f t="shared" si="4"/>
        <v>1</v>
      </c>
    </row>
    <row r="177" spans="1:18" ht="34.9" customHeight="1">
      <c r="A177" s="29" t="s">
        <v>141</v>
      </c>
      <c r="B177" s="46">
        <v>0</v>
      </c>
      <c r="C177" s="46">
        <v>0</v>
      </c>
      <c r="D177" s="46">
        <v>0</v>
      </c>
      <c r="E177" s="46"/>
      <c r="F177" s="46"/>
      <c r="G177" s="46"/>
      <c r="H177" s="46"/>
      <c r="I177" s="46"/>
      <c r="J177" s="46"/>
      <c r="K177" s="46"/>
      <c r="L177" s="46"/>
      <c r="M177" s="46"/>
      <c r="N177" s="47">
        <f t="shared" si="5"/>
        <v>0</v>
      </c>
      <c r="O177" s="30">
        <v>4</v>
      </c>
      <c r="P177" s="30">
        <v>1</v>
      </c>
      <c r="Q177" s="30"/>
      <c r="R177" s="44">
        <f t="shared" si="4"/>
        <v>1</v>
      </c>
    </row>
    <row r="178" spans="1:18" ht="34.9" customHeight="1">
      <c r="A178" s="24" t="s">
        <v>142</v>
      </c>
      <c r="B178" s="48">
        <v>0.25</v>
      </c>
      <c r="C178" s="27">
        <v>0.75</v>
      </c>
      <c r="D178" s="27">
        <v>0.75</v>
      </c>
      <c r="E178" s="27"/>
      <c r="F178" s="27"/>
      <c r="G178" s="27"/>
      <c r="H178" s="27"/>
      <c r="I178" s="27"/>
      <c r="J178" s="27"/>
      <c r="K178" s="27"/>
      <c r="L178" s="27"/>
      <c r="M178" s="27"/>
      <c r="N178" s="45">
        <f t="shared" si="5"/>
        <v>0.58333333333333337</v>
      </c>
      <c r="O178" s="26">
        <v>4</v>
      </c>
      <c r="P178" s="26">
        <v>1</v>
      </c>
      <c r="Q178" s="26"/>
      <c r="R178" s="44">
        <f t="shared" si="4"/>
        <v>1.1458333333333333</v>
      </c>
    </row>
    <row r="179" spans="1:18" ht="34.9" customHeight="1">
      <c r="A179" s="29" t="s">
        <v>143</v>
      </c>
      <c r="B179" s="46">
        <v>0</v>
      </c>
      <c r="C179" s="46">
        <v>0</v>
      </c>
      <c r="D179" s="46">
        <v>0</v>
      </c>
      <c r="E179" s="46"/>
      <c r="F179" s="46"/>
      <c r="G179" s="46"/>
      <c r="H179" s="46"/>
      <c r="I179" s="46"/>
      <c r="J179" s="46"/>
      <c r="K179" s="46"/>
      <c r="L179" s="46"/>
      <c r="M179" s="46"/>
      <c r="N179" s="47">
        <f t="shared" si="5"/>
        <v>0</v>
      </c>
      <c r="O179" s="30">
        <v>4</v>
      </c>
      <c r="P179" s="30">
        <v>1</v>
      </c>
      <c r="Q179" s="30"/>
      <c r="R179" s="44">
        <f t="shared" si="4"/>
        <v>1</v>
      </c>
    </row>
    <row r="180" spans="1:18" ht="34.9" customHeight="1">
      <c r="A180" s="24" t="s">
        <v>144</v>
      </c>
      <c r="B180" s="48">
        <v>0.5</v>
      </c>
      <c r="C180" s="27">
        <v>1</v>
      </c>
      <c r="D180" s="27">
        <v>1.75</v>
      </c>
      <c r="E180" s="27"/>
      <c r="F180" s="27"/>
      <c r="G180" s="27"/>
      <c r="H180" s="27"/>
      <c r="I180" s="27"/>
      <c r="J180" s="27"/>
      <c r="K180" s="27"/>
      <c r="L180" s="27"/>
      <c r="M180" s="27"/>
      <c r="N180" s="45">
        <f t="shared" si="5"/>
        <v>1.0833333333333333</v>
      </c>
      <c r="O180" s="26">
        <v>4</v>
      </c>
      <c r="P180" s="26">
        <v>1</v>
      </c>
      <c r="Q180" s="26"/>
      <c r="R180" s="44">
        <f t="shared" si="4"/>
        <v>1.2708333333333333</v>
      </c>
    </row>
    <row r="181" spans="1:18" ht="34.9" customHeight="1">
      <c r="A181" s="29" t="s">
        <v>145</v>
      </c>
      <c r="B181" s="46">
        <v>0</v>
      </c>
      <c r="C181" s="46">
        <v>0</v>
      </c>
      <c r="D181" s="46">
        <v>0</v>
      </c>
      <c r="E181" s="46"/>
      <c r="F181" s="46"/>
      <c r="G181" s="46"/>
      <c r="H181" s="46"/>
      <c r="I181" s="46"/>
      <c r="J181" s="46"/>
      <c r="K181" s="46"/>
      <c r="L181" s="46"/>
      <c r="M181" s="46"/>
      <c r="N181" s="47">
        <f t="shared" si="5"/>
        <v>0</v>
      </c>
      <c r="O181" s="30">
        <v>4</v>
      </c>
      <c r="P181" s="30">
        <v>1</v>
      </c>
      <c r="Q181" s="30"/>
      <c r="R181" s="44">
        <f t="shared" si="4"/>
        <v>1</v>
      </c>
    </row>
    <row r="182" spans="1:18" ht="34.9" customHeight="1">
      <c r="A182" s="24" t="s">
        <v>146</v>
      </c>
      <c r="B182" s="48">
        <v>0.75</v>
      </c>
      <c r="C182" s="27">
        <v>0</v>
      </c>
      <c r="D182" s="27">
        <v>0.5</v>
      </c>
      <c r="E182" s="27"/>
      <c r="F182" s="27"/>
      <c r="G182" s="27"/>
      <c r="H182" s="27"/>
      <c r="I182" s="27"/>
      <c r="J182" s="27"/>
      <c r="K182" s="27"/>
      <c r="L182" s="27"/>
      <c r="M182" s="27"/>
      <c r="N182" s="45">
        <f t="shared" si="5"/>
        <v>0.41666666666666669</v>
      </c>
      <c r="O182" s="26">
        <v>4</v>
      </c>
      <c r="P182" s="26">
        <v>1</v>
      </c>
      <c r="Q182" s="26"/>
      <c r="R182" s="44">
        <f t="shared" si="4"/>
        <v>1.1041666666666667</v>
      </c>
    </row>
    <row r="183" spans="1:18" ht="34.9" customHeight="1">
      <c r="A183" s="29" t="s">
        <v>147</v>
      </c>
      <c r="B183" s="46">
        <v>0</v>
      </c>
      <c r="C183" s="46">
        <v>0</v>
      </c>
      <c r="D183" s="46">
        <v>0</v>
      </c>
      <c r="E183" s="46"/>
      <c r="F183" s="46"/>
      <c r="G183" s="46"/>
      <c r="H183" s="46"/>
      <c r="I183" s="46"/>
      <c r="J183" s="46"/>
      <c r="K183" s="46"/>
      <c r="L183" s="46"/>
      <c r="M183" s="46"/>
      <c r="N183" s="47">
        <f t="shared" si="5"/>
        <v>0</v>
      </c>
      <c r="O183" s="30">
        <v>4</v>
      </c>
      <c r="P183" s="30">
        <v>1</v>
      </c>
      <c r="Q183" s="30"/>
      <c r="R183" s="44">
        <f t="shared" si="4"/>
        <v>1</v>
      </c>
    </row>
    <row r="184" spans="1:18" ht="34.9" customHeight="1">
      <c r="A184" s="24" t="s">
        <v>148</v>
      </c>
      <c r="B184" s="48">
        <v>0</v>
      </c>
      <c r="C184" s="27">
        <v>0</v>
      </c>
      <c r="D184" s="27">
        <v>1</v>
      </c>
      <c r="E184" s="27"/>
      <c r="F184" s="27"/>
      <c r="G184" s="27"/>
      <c r="H184" s="27"/>
      <c r="I184" s="27"/>
      <c r="J184" s="27"/>
      <c r="K184" s="27"/>
      <c r="L184" s="27"/>
      <c r="M184" s="27"/>
      <c r="N184" s="45">
        <f t="shared" si="5"/>
        <v>0.33333333333333331</v>
      </c>
      <c r="O184" s="26">
        <v>4</v>
      </c>
      <c r="P184" s="26">
        <v>1</v>
      </c>
      <c r="Q184" s="26"/>
      <c r="R184" s="44">
        <f t="shared" si="4"/>
        <v>1.0833333333333333</v>
      </c>
    </row>
    <row r="185" spans="1:18" ht="34.9" customHeight="1">
      <c r="A185" s="29" t="s">
        <v>149</v>
      </c>
      <c r="B185" s="46">
        <v>0.25</v>
      </c>
      <c r="C185" s="46">
        <v>0.75</v>
      </c>
      <c r="D185" s="46">
        <v>0.75</v>
      </c>
      <c r="E185" s="46"/>
      <c r="F185" s="46"/>
      <c r="G185" s="46"/>
      <c r="H185" s="46"/>
      <c r="I185" s="46"/>
      <c r="J185" s="46"/>
      <c r="K185" s="46"/>
      <c r="L185" s="46"/>
      <c r="M185" s="46"/>
      <c r="N185" s="47">
        <f t="shared" si="5"/>
        <v>0.58333333333333337</v>
      </c>
      <c r="O185" s="30">
        <v>4</v>
      </c>
      <c r="P185" s="30">
        <v>1</v>
      </c>
      <c r="Q185" s="30"/>
      <c r="R185" s="44">
        <f t="shared" si="4"/>
        <v>1.1458333333333333</v>
      </c>
    </row>
    <row r="186" spans="1:18" ht="34.9" customHeight="1">
      <c r="A186" s="24" t="s">
        <v>150</v>
      </c>
      <c r="B186" s="48">
        <v>1.25</v>
      </c>
      <c r="C186" s="27">
        <v>0.5</v>
      </c>
      <c r="D186" s="27">
        <v>0.25</v>
      </c>
      <c r="E186" s="27"/>
      <c r="F186" s="27"/>
      <c r="G186" s="27"/>
      <c r="H186" s="27"/>
      <c r="I186" s="27"/>
      <c r="J186" s="27"/>
      <c r="K186" s="27"/>
      <c r="L186" s="27"/>
      <c r="M186" s="27"/>
      <c r="N186" s="45">
        <f t="shared" si="5"/>
        <v>0.66666666666666663</v>
      </c>
      <c r="O186" s="26">
        <v>4</v>
      </c>
      <c r="P186" s="26">
        <v>1</v>
      </c>
      <c r="Q186" s="26"/>
      <c r="R186" s="44">
        <f t="shared" si="4"/>
        <v>1.1666666666666667</v>
      </c>
    </row>
    <row r="187" spans="1:18" ht="34.9" customHeight="1">
      <c r="A187" s="29" t="s">
        <v>151</v>
      </c>
      <c r="B187" s="46">
        <v>0</v>
      </c>
      <c r="C187" s="46">
        <v>0</v>
      </c>
      <c r="D187" s="46">
        <v>0</v>
      </c>
      <c r="E187" s="46"/>
      <c r="F187" s="46"/>
      <c r="G187" s="46"/>
      <c r="H187" s="46"/>
      <c r="I187" s="46"/>
      <c r="J187" s="46"/>
      <c r="K187" s="46"/>
      <c r="L187" s="46"/>
      <c r="M187" s="46"/>
      <c r="N187" s="47">
        <f t="shared" si="5"/>
        <v>0</v>
      </c>
      <c r="O187" s="30">
        <v>4</v>
      </c>
      <c r="P187" s="30">
        <v>1</v>
      </c>
      <c r="Q187" s="30"/>
      <c r="R187" s="44">
        <f t="shared" si="4"/>
        <v>1</v>
      </c>
    </row>
    <row r="188" spans="1:18" ht="34.9" customHeight="1">
      <c r="A188" s="24" t="s">
        <v>152</v>
      </c>
      <c r="B188" s="48">
        <v>0.5</v>
      </c>
      <c r="C188" s="27">
        <v>1.25</v>
      </c>
      <c r="D188" s="27">
        <v>0.75</v>
      </c>
      <c r="E188" s="27"/>
      <c r="F188" s="27"/>
      <c r="G188" s="27"/>
      <c r="H188" s="27"/>
      <c r="I188" s="27"/>
      <c r="J188" s="27"/>
      <c r="K188" s="27"/>
      <c r="L188" s="27"/>
      <c r="M188" s="27"/>
      <c r="N188" s="45">
        <f t="shared" si="5"/>
        <v>0.83333333333333337</v>
      </c>
      <c r="O188" s="26">
        <v>4</v>
      </c>
      <c r="P188" s="26">
        <v>1</v>
      </c>
      <c r="Q188" s="26"/>
      <c r="R188" s="44">
        <f t="shared" si="4"/>
        <v>1.2083333333333333</v>
      </c>
    </row>
    <row r="189" spans="1:18" ht="34.9" customHeight="1">
      <c r="A189" s="29" t="s">
        <v>153</v>
      </c>
      <c r="B189" s="46">
        <v>0.25</v>
      </c>
      <c r="C189" s="46">
        <v>0</v>
      </c>
      <c r="D189" s="46">
        <v>0.5</v>
      </c>
      <c r="E189" s="46"/>
      <c r="F189" s="46"/>
      <c r="G189" s="46"/>
      <c r="H189" s="46"/>
      <c r="I189" s="46"/>
      <c r="J189" s="46"/>
      <c r="K189" s="46"/>
      <c r="L189" s="46"/>
      <c r="M189" s="46"/>
      <c r="N189" s="47">
        <f>AVERAGE(A189:L189)</f>
        <v>0.25</v>
      </c>
      <c r="O189" s="30">
        <v>4</v>
      </c>
      <c r="P189" s="30">
        <v>1</v>
      </c>
      <c r="Q189" s="30"/>
      <c r="R189" s="44">
        <f t="shared" si="4"/>
        <v>1.0625</v>
      </c>
    </row>
    <row r="190" spans="1:18" ht="34.9" customHeight="1">
      <c r="A190" s="24" t="s">
        <v>154</v>
      </c>
      <c r="B190" s="48">
        <v>0</v>
      </c>
      <c r="C190" s="27">
        <v>0</v>
      </c>
      <c r="D190" s="27">
        <v>0</v>
      </c>
      <c r="E190" s="27"/>
      <c r="F190" s="27"/>
      <c r="G190" s="27"/>
      <c r="H190" s="27"/>
      <c r="I190" s="27"/>
      <c r="J190" s="27"/>
      <c r="K190" s="27"/>
      <c r="L190" s="27"/>
      <c r="M190" s="27"/>
      <c r="N190" s="45">
        <f t="shared" ref="N190:N195" si="6">AVERAGE(A190:M190)</f>
        <v>0</v>
      </c>
      <c r="O190" s="26">
        <v>4</v>
      </c>
      <c r="P190" s="26">
        <v>1</v>
      </c>
      <c r="Q190" s="26"/>
      <c r="R190" s="44">
        <f t="shared" si="4"/>
        <v>1</v>
      </c>
    </row>
    <row r="191" spans="1:18" ht="34.9" customHeight="1">
      <c r="A191" s="29" t="s">
        <v>155</v>
      </c>
      <c r="B191" s="46">
        <v>1.25</v>
      </c>
      <c r="C191" s="46">
        <v>0.5</v>
      </c>
      <c r="D191" s="46">
        <v>1.25</v>
      </c>
      <c r="E191" s="46"/>
      <c r="F191" s="46"/>
      <c r="G191" s="46"/>
      <c r="H191" s="46"/>
      <c r="I191" s="46"/>
      <c r="J191" s="46"/>
      <c r="K191" s="46"/>
      <c r="L191" s="46"/>
      <c r="M191" s="46"/>
      <c r="N191" s="47">
        <f t="shared" si="6"/>
        <v>1</v>
      </c>
      <c r="O191" s="30">
        <v>4</v>
      </c>
      <c r="P191" s="30">
        <v>1</v>
      </c>
      <c r="Q191" s="30"/>
      <c r="R191" s="44">
        <f t="shared" si="4"/>
        <v>1.25</v>
      </c>
    </row>
    <row r="192" spans="1:18" ht="34.9" customHeight="1">
      <c r="A192" s="24" t="s">
        <v>156</v>
      </c>
      <c r="B192" s="48">
        <v>0</v>
      </c>
      <c r="C192" s="27">
        <v>0</v>
      </c>
      <c r="D192" s="27">
        <v>0</v>
      </c>
      <c r="E192" s="27"/>
      <c r="F192" s="27"/>
      <c r="G192" s="27"/>
      <c r="H192" s="27"/>
      <c r="I192" s="27"/>
      <c r="J192" s="27"/>
      <c r="K192" s="27"/>
      <c r="L192" s="27"/>
      <c r="M192" s="27"/>
      <c r="N192" s="45">
        <f t="shared" si="6"/>
        <v>0</v>
      </c>
      <c r="O192" s="26">
        <v>4</v>
      </c>
      <c r="P192" s="26">
        <v>1</v>
      </c>
      <c r="Q192" s="26"/>
      <c r="R192" s="44">
        <f t="shared" si="4"/>
        <v>1</v>
      </c>
    </row>
    <row r="193" spans="1:18" ht="34.9" customHeight="1">
      <c r="A193" s="29" t="s">
        <v>157</v>
      </c>
      <c r="B193" s="46">
        <v>0</v>
      </c>
      <c r="C193" s="46">
        <v>0</v>
      </c>
      <c r="D193" s="46">
        <v>0</v>
      </c>
      <c r="E193" s="46"/>
      <c r="F193" s="46"/>
      <c r="G193" s="46"/>
      <c r="H193" s="46"/>
      <c r="I193" s="46"/>
      <c r="J193" s="46"/>
      <c r="K193" s="46"/>
      <c r="L193" s="46"/>
      <c r="M193" s="46"/>
      <c r="N193" s="47">
        <f t="shared" si="6"/>
        <v>0</v>
      </c>
      <c r="O193" s="30">
        <v>4</v>
      </c>
      <c r="P193" s="30">
        <v>1</v>
      </c>
      <c r="Q193" s="30"/>
      <c r="R193" s="44">
        <f t="shared" si="4"/>
        <v>1</v>
      </c>
    </row>
    <row r="194" spans="1:18" ht="34.9" customHeight="1">
      <c r="A194" s="24" t="s">
        <v>158</v>
      </c>
      <c r="B194" s="48">
        <v>0</v>
      </c>
      <c r="C194" s="27">
        <v>0</v>
      </c>
      <c r="D194" s="27">
        <v>0</v>
      </c>
      <c r="E194" s="27"/>
      <c r="F194" s="27"/>
      <c r="G194" s="27"/>
      <c r="H194" s="27"/>
      <c r="I194" s="27"/>
      <c r="J194" s="27"/>
      <c r="K194" s="27"/>
      <c r="L194" s="27"/>
      <c r="M194" s="27"/>
      <c r="N194" s="45">
        <f t="shared" si="6"/>
        <v>0</v>
      </c>
      <c r="O194" s="26">
        <v>4</v>
      </c>
      <c r="P194" s="26">
        <v>1</v>
      </c>
      <c r="Q194" s="26"/>
      <c r="R194" s="44">
        <f t="shared" si="4"/>
        <v>1</v>
      </c>
    </row>
    <row r="195" spans="1:18" ht="34.9" customHeight="1">
      <c r="A195" s="29" t="s">
        <v>159</v>
      </c>
      <c r="B195" s="46">
        <v>0</v>
      </c>
      <c r="C195" s="46">
        <v>0</v>
      </c>
      <c r="D195" s="46">
        <v>0</v>
      </c>
      <c r="E195" s="46"/>
      <c r="F195" s="46"/>
      <c r="G195" s="46"/>
      <c r="H195" s="46"/>
      <c r="I195" s="46"/>
      <c r="J195" s="46"/>
      <c r="K195" s="46"/>
      <c r="L195" s="46"/>
      <c r="M195" s="46"/>
      <c r="N195" s="47">
        <f t="shared" si="6"/>
        <v>0</v>
      </c>
      <c r="O195" s="30">
        <v>4</v>
      </c>
      <c r="P195" s="30">
        <v>1</v>
      </c>
      <c r="Q195" s="30"/>
      <c r="R195" s="44">
        <f t="shared" si="4"/>
        <v>1</v>
      </c>
    </row>
    <row r="196" spans="1:18" ht="34.9" customHeight="1">
      <c r="A196" s="24" t="s">
        <v>160</v>
      </c>
      <c r="B196" s="48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45"/>
      <c r="O196" s="26"/>
      <c r="P196" s="26"/>
      <c r="Q196" s="26"/>
      <c r="R196" s="44"/>
    </row>
    <row r="197" spans="1:18" ht="34.9" customHeight="1">
      <c r="A197" s="29" t="s">
        <v>382</v>
      </c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7"/>
      <c r="O197" s="30"/>
      <c r="P197" s="30"/>
      <c r="Q197" s="30"/>
      <c r="R197" s="44"/>
    </row>
    <row r="198" spans="1:18" ht="34.9" customHeight="1">
      <c r="A198" s="24" t="s">
        <v>383</v>
      </c>
      <c r="B198" s="48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45"/>
      <c r="O198" s="26"/>
      <c r="P198" s="26"/>
      <c r="Q198" s="26"/>
      <c r="R198" s="44"/>
    </row>
    <row r="199" spans="1:18" ht="34.9" customHeight="1">
      <c r="A199" s="29" t="s">
        <v>384</v>
      </c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7"/>
      <c r="O199" s="30"/>
      <c r="P199" s="30"/>
      <c r="Q199" s="30"/>
      <c r="R199" s="44"/>
    </row>
    <row r="200" spans="1:18" ht="34.9" customHeight="1">
      <c r="A200" s="24" t="s">
        <v>385</v>
      </c>
      <c r="B200" s="48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45"/>
      <c r="O200" s="26"/>
      <c r="P200" s="26"/>
      <c r="Q200" s="26"/>
      <c r="R200" s="44"/>
    </row>
    <row r="201" spans="1:18" ht="34.9" customHeight="1">
      <c r="A201" s="29" t="s">
        <v>386</v>
      </c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7"/>
      <c r="O201" s="30"/>
      <c r="P201" s="30"/>
      <c r="Q201" s="30"/>
      <c r="R201" s="44"/>
    </row>
    <row r="202" spans="1:18" ht="34.9" customHeight="1">
      <c r="A202" s="24" t="s">
        <v>387</v>
      </c>
      <c r="B202" s="48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45"/>
      <c r="O202" s="26"/>
      <c r="P202" s="26"/>
      <c r="Q202" s="26"/>
      <c r="R202" s="44"/>
    </row>
    <row r="203" spans="1:18" ht="34.9" customHeight="1">
      <c r="A203" s="29" t="s">
        <v>388</v>
      </c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7"/>
      <c r="O203" s="30"/>
      <c r="P203" s="30"/>
      <c r="Q203" s="30"/>
      <c r="R203" s="44"/>
    </row>
    <row r="204" spans="1:18" ht="34.9" customHeight="1">
      <c r="A204" s="24" t="s">
        <v>389</v>
      </c>
      <c r="B204" s="48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45"/>
      <c r="O204" s="26"/>
      <c r="P204" s="26"/>
      <c r="Q204" s="26"/>
      <c r="R204" s="44"/>
    </row>
    <row r="205" spans="1:18" ht="34.9" customHeight="1">
      <c r="A205" s="29" t="s">
        <v>390</v>
      </c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7"/>
      <c r="O205" s="30"/>
      <c r="P205" s="30"/>
      <c r="Q205" s="30"/>
      <c r="R205" s="44"/>
    </row>
    <row r="206" spans="1:18" ht="34.9" customHeight="1">
      <c r="A206" s="24" t="s">
        <v>391</v>
      </c>
      <c r="B206" s="48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45"/>
      <c r="O206" s="26"/>
      <c r="P206" s="26"/>
      <c r="Q206" s="26"/>
      <c r="R206" s="44"/>
    </row>
    <row r="207" spans="1:18" s="55" customFormat="1" ht="34.9" customHeight="1" thickBot="1">
      <c r="A207" s="49" t="s">
        <v>100</v>
      </c>
      <c r="B207" s="50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2"/>
      <c r="O207" s="53"/>
      <c r="P207" s="53"/>
      <c r="Q207" s="53"/>
      <c r="R207" s="54"/>
    </row>
    <row r="208" spans="1:18" ht="34.9" customHeight="1">
      <c r="A208" s="19" t="s">
        <v>161</v>
      </c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43"/>
      <c r="O208" s="30"/>
      <c r="P208" s="30"/>
      <c r="Q208" s="30"/>
      <c r="R208" s="44"/>
    </row>
    <row r="209" spans="1:18" ht="34.9" customHeight="1">
      <c r="A209" s="24" t="s">
        <v>162</v>
      </c>
      <c r="B209" s="48">
        <v>0</v>
      </c>
      <c r="C209" s="48">
        <v>0.75</v>
      </c>
      <c r="D209" s="48">
        <v>0.25</v>
      </c>
      <c r="E209" s="48"/>
      <c r="F209" s="48"/>
      <c r="G209" s="48"/>
      <c r="H209" s="48"/>
      <c r="I209" s="48"/>
      <c r="J209" s="48"/>
      <c r="K209" s="48"/>
      <c r="L209" s="48"/>
      <c r="M209" s="48"/>
      <c r="N209" s="45">
        <f t="shared" ref="N209:N215" si="7">AVERAGE(A209:M209)</f>
        <v>0.33333333333333331</v>
      </c>
      <c r="O209" s="26">
        <v>4</v>
      </c>
      <c r="P209" s="26">
        <v>1</v>
      </c>
      <c r="Q209" s="26"/>
      <c r="R209" s="44">
        <f t="shared" si="4"/>
        <v>1.0833333333333333</v>
      </c>
    </row>
    <row r="210" spans="1:18" ht="34.9" customHeight="1">
      <c r="A210" s="29" t="s">
        <v>163</v>
      </c>
      <c r="B210" s="46">
        <v>0</v>
      </c>
      <c r="C210" s="46">
        <v>0</v>
      </c>
      <c r="D210" s="46">
        <v>0</v>
      </c>
      <c r="E210" s="46"/>
      <c r="F210" s="46"/>
      <c r="G210" s="46"/>
      <c r="H210" s="46"/>
      <c r="I210" s="46"/>
      <c r="J210" s="46"/>
      <c r="K210" s="46"/>
      <c r="L210" s="46"/>
      <c r="M210" s="46"/>
      <c r="N210" s="47">
        <f t="shared" si="7"/>
        <v>0</v>
      </c>
      <c r="O210" s="30">
        <v>4</v>
      </c>
      <c r="P210" s="30">
        <v>1</v>
      </c>
      <c r="Q210" s="30"/>
      <c r="R210" s="44">
        <f t="shared" si="4"/>
        <v>1</v>
      </c>
    </row>
    <row r="211" spans="1:18" ht="34.9" customHeight="1">
      <c r="A211" s="24" t="s">
        <v>325</v>
      </c>
      <c r="B211" s="48">
        <v>0</v>
      </c>
      <c r="C211" s="48">
        <v>0</v>
      </c>
      <c r="D211" s="48">
        <v>0</v>
      </c>
      <c r="E211" s="48"/>
      <c r="F211" s="48"/>
      <c r="G211" s="48"/>
      <c r="H211" s="48"/>
      <c r="I211" s="48"/>
      <c r="J211" s="48"/>
      <c r="K211" s="48"/>
      <c r="L211" s="48"/>
      <c r="M211" s="48"/>
      <c r="N211" s="45">
        <f t="shared" si="7"/>
        <v>0</v>
      </c>
      <c r="O211" s="26">
        <v>4</v>
      </c>
      <c r="P211" s="26">
        <v>1</v>
      </c>
      <c r="Q211" s="26"/>
      <c r="R211" s="44">
        <f t="shared" si="4"/>
        <v>1</v>
      </c>
    </row>
    <row r="212" spans="1:18" ht="34.9" customHeight="1">
      <c r="A212" s="29" t="s">
        <v>326</v>
      </c>
      <c r="B212" s="46">
        <v>0</v>
      </c>
      <c r="C212" s="46">
        <v>0</v>
      </c>
      <c r="D212" s="46">
        <v>0</v>
      </c>
      <c r="E212" s="46"/>
      <c r="F212" s="46"/>
      <c r="G212" s="46"/>
      <c r="H212" s="46"/>
      <c r="I212" s="46"/>
      <c r="J212" s="46"/>
      <c r="K212" s="46"/>
      <c r="L212" s="46"/>
      <c r="M212" s="46"/>
      <c r="N212" s="47">
        <f t="shared" si="7"/>
        <v>0</v>
      </c>
      <c r="O212" s="30">
        <v>4</v>
      </c>
      <c r="P212" s="30">
        <v>1</v>
      </c>
      <c r="Q212" s="30"/>
      <c r="R212" s="44">
        <f t="shared" si="4"/>
        <v>1</v>
      </c>
    </row>
    <row r="213" spans="1:18" ht="34.9" customHeight="1">
      <c r="A213" s="24" t="s">
        <v>164</v>
      </c>
      <c r="B213" s="48">
        <v>6.75</v>
      </c>
      <c r="C213" s="48">
        <v>2.5</v>
      </c>
      <c r="D213" s="48">
        <v>7.5</v>
      </c>
      <c r="E213" s="48"/>
      <c r="F213" s="48"/>
      <c r="G213" s="48"/>
      <c r="H213" s="48"/>
      <c r="I213" s="48"/>
      <c r="J213" s="48"/>
      <c r="K213" s="48"/>
      <c r="L213" s="48"/>
      <c r="M213" s="48"/>
      <c r="N213" s="45">
        <f t="shared" si="7"/>
        <v>5.583333333333333</v>
      </c>
      <c r="O213" s="26">
        <v>4</v>
      </c>
      <c r="P213" s="26">
        <v>1</v>
      </c>
      <c r="Q213" s="26"/>
      <c r="R213" s="44">
        <f t="shared" si="4"/>
        <v>2.395833333333333</v>
      </c>
    </row>
    <row r="214" spans="1:18" ht="34.9" customHeight="1">
      <c r="A214" s="29" t="s">
        <v>165</v>
      </c>
      <c r="B214" s="46">
        <v>2</v>
      </c>
      <c r="C214" s="46">
        <v>1.25</v>
      </c>
      <c r="D214" s="46">
        <v>1.75</v>
      </c>
      <c r="E214" s="46"/>
      <c r="F214" s="46"/>
      <c r="G214" s="46"/>
      <c r="H214" s="46"/>
      <c r="I214" s="46"/>
      <c r="J214" s="46"/>
      <c r="K214" s="46"/>
      <c r="L214" s="46"/>
      <c r="M214" s="46"/>
      <c r="N214" s="47">
        <f t="shared" si="7"/>
        <v>1.6666666666666667</v>
      </c>
      <c r="O214" s="30">
        <v>4</v>
      </c>
      <c r="P214" s="30">
        <v>1</v>
      </c>
      <c r="Q214" s="30"/>
      <c r="R214" s="44">
        <f t="shared" si="4"/>
        <v>1.4166666666666667</v>
      </c>
    </row>
    <row r="215" spans="1:18" ht="34.9" customHeight="1">
      <c r="A215" s="24" t="s">
        <v>166</v>
      </c>
      <c r="B215" s="48">
        <v>0.5</v>
      </c>
      <c r="C215" s="48">
        <v>0.75</v>
      </c>
      <c r="D215" s="48">
        <v>0.75</v>
      </c>
      <c r="E215" s="48"/>
      <c r="F215" s="48"/>
      <c r="G215" s="48"/>
      <c r="H215" s="48"/>
      <c r="I215" s="48"/>
      <c r="J215" s="48"/>
      <c r="K215" s="48"/>
      <c r="L215" s="48"/>
      <c r="M215" s="48"/>
      <c r="N215" s="45">
        <f t="shared" si="7"/>
        <v>0.66666666666666663</v>
      </c>
      <c r="O215" s="26">
        <v>4</v>
      </c>
      <c r="P215" s="26">
        <v>1</v>
      </c>
      <c r="Q215" s="26"/>
      <c r="R215" s="44">
        <f t="shared" si="4"/>
        <v>1.1666666666666667</v>
      </c>
    </row>
    <row r="216" spans="1:18" ht="34.9" customHeight="1">
      <c r="A216" s="29" t="s">
        <v>167</v>
      </c>
      <c r="B216" s="46">
        <v>0.5</v>
      </c>
      <c r="C216" s="46">
        <v>0.75</v>
      </c>
      <c r="D216" s="46">
        <v>0.75</v>
      </c>
      <c r="E216" s="46"/>
      <c r="F216" s="46"/>
      <c r="G216" s="46"/>
      <c r="H216" s="46"/>
      <c r="I216" s="46"/>
      <c r="J216" s="46"/>
      <c r="K216" s="46"/>
      <c r="L216" s="46"/>
      <c r="M216" s="46"/>
      <c r="N216" s="47">
        <f>AVERAGE(A216:L216)</f>
        <v>0.66666666666666663</v>
      </c>
      <c r="O216" s="30">
        <v>4</v>
      </c>
      <c r="P216" s="30">
        <v>1</v>
      </c>
      <c r="Q216" s="30"/>
      <c r="R216" s="44">
        <f t="shared" si="4"/>
        <v>1.1666666666666667</v>
      </c>
    </row>
    <row r="217" spans="1:18" ht="34.9" customHeight="1">
      <c r="A217" s="24" t="s">
        <v>168</v>
      </c>
      <c r="B217" s="48">
        <v>0.25</v>
      </c>
      <c r="C217" s="48">
        <v>0.5</v>
      </c>
      <c r="D217" s="48">
        <v>0.5</v>
      </c>
      <c r="E217" s="48"/>
      <c r="F217" s="48"/>
      <c r="G217" s="48"/>
      <c r="H217" s="48"/>
      <c r="I217" s="48"/>
      <c r="J217" s="48"/>
      <c r="K217" s="48"/>
      <c r="L217" s="48"/>
      <c r="M217" s="48"/>
      <c r="N217" s="45">
        <f t="shared" ref="N217:N223" si="8">AVERAGE(A217:M217)</f>
        <v>0.41666666666666669</v>
      </c>
      <c r="O217" s="26">
        <v>4</v>
      </c>
      <c r="P217" s="26">
        <v>1</v>
      </c>
      <c r="Q217" s="26"/>
      <c r="R217" s="44">
        <f t="shared" si="4"/>
        <v>1.1041666666666667</v>
      </c>
    </row>
    <row r="218" spans="1:18" ht="34.9" customHeight="1">
      <c r="A218" s="29" t="s">
        <v>169</v>
      </c>
      <c r="B218" s="46">
        <v>2.75</v>
      </c>
      <c r="C218" s="46">
        <v>3.5</v>
      </c>
      <c r="D218" s="46">
        <v>5.25</v>
      </c>
      <c r="E218" s="46"/>
      <c r="F218" s="46"/>
      <c r="G218" s="46"/>
      <c r="H218" s="46"/>
      <c r="I218" s="46"/>
      <c r="J218" s="46"/>
      <c r="K218" s="46"/>
      <c r="L218" s="46"/>
      <c r="M218" s="46"/>
      <c r="N218" s="47">
        <f t="shared" si="8"/>
        <v>3.8333333333333335</v>
      </c>
      <c r="O218" s="30">
        <v>4</v>
      </c>
      <c r="P218" s="30">
        <v>1</v>
      </c>
      <c r="Q218" s="30"/>
      <c r="R218" s="44">
        <f t="shared" si="4"/>
        <v>1.9583333333333335</v>
      </c>
    </row>
    <row r="219" spans="1:18" ht="34.9" customHeight="1">
      <c r="A219" s="24" t="s">
        <v>327</v>
      </c>
      <c r="B219" s="48">
        <v>0</v>
      </c>
      <c r="C219" s="48">
        <v>0</v>
      </c>
      <c r="D219" s="48">
        <v>0</v>
      </c>
      <c r="E219" s="48"/>
      <c r="F219" s="48"/>
      <c r="G219" s="48"/>
      <c r="H219" s="48"/>
      <c r="I219" s="48"/>
      <c r="J219" s="48"/>
      <c r="K219" s="48"/>
      <c r="L219" s="48"/>
      <c r="M219" s="48"/>
      <c r="N219" s="45">
        <f t="shared" si="8"/>
        <v>0</v>
      </c>
      <c r="O219" s="26">
        <v>4</v>
      </c>
      <c r="P219" s="26">
        <v>1</v>
      </c>
      <c r="Q219" s="26"/>
      <c r="R219" s="44">
        <f t="shared" si="4"/>
        <v>1</v>
      </c>
    </row>
    <row r="220" spans="1:18" ht="34.9" customHeight="1">
      <c r="A220" s="29" t="s">
        <v>328</v>
      </c>
      <c r="B220" s="46">
        <v>0</v>
      </c>
      <c r="C220" s="46">
        <v>0</v>
      </c>
      <c r="D220" s="46">
        <v>0</v>
      </c>
      <c r="E220" s="46"/>
      <c r="F220" s="46"/>
      <c r="G220" s="46"/>
      <c r="H220" s="46"/>
      <c r="I220" s="46"/>
      <c r="J220" s="46"/>
      <c r="K220" s="46"/>
      <c r="L220" s="46"/>
      <c r="M220" s="46"/>
      <c r="N220" s="47">
        <f t="shared" si="8"/>
        <v>0</v>
      </c>
      <c r="O220" s="30">
        <v>4</v>
      </c>
      <c r="P220" s="30">
        <v>1</v>
      </c>
      <c r="Q220" s="30"/>
      <c r="R220" s="44">
        <f t="shared" si="4"/>
        <v>1</v>
      </c>
    </row>
    <row r="221" spans="1:18" ht="34.9" customHeight="1">
      <c r="A221" s="24" t="s">
        <v>329</v>
      </c>
      <c r="B221" s="48">
        <v>0</v>
      </c>
      <c r="C221" s="48">
        <v>0</v>
      </c>
      <c r="D221" s="48">
        <v>0</v>
      </c>
      <c r="E221" s="48"/>
      <c r="F221" s="48"/>
      <c r="G221" s="48"/>
      <c r="H221" s="48"/>
      <c r="I221" s="48"/>
      <c r="J221" s="48"/>
      <c r="K221" s="48"/>
      <c r="L221" s="48"/>
      <c r="M221" s="48"/>
      <c r="N221" s="45">
        <f t="shared" si="8"/>
        <v>0</v>
      </c>
      <c r="O221" s="26">
        <v>4</v>
      </c>
      <c r="P221" s="26">
        <v>1</v>
      </c>
      <c r="Q221" s="26"/>
      <c r="R221" s="44">
        <f t="shared" ref="R221:R302" si="9">N221/O221+P221</f>
        <v>1</v>
      </c>
    </row>
    <row r="222" spans="1:18" ht="34.9" customHeight="1">
      <c r="A222" s="29" t="s">
        <v>170</v>
      </c>
      <c r="B222" s="46">
        <v>0.75</v>
      </c>
      <c r="C222" s="46">
        <v>2</v>
      </c>
      <c r="D222" s="46">
        <v>2.5</v>
      </c>
      <c r="E222" s="46"/>
      <c r="F222" s="46"/>
      <c r="G222" s="46"/>
      <c r="H222" s="46"/>
      <c r="I222" s="46"/>
      <c r="J222" s="46"/>
      <c r="K222" s="46"/>
      <c r="L222" s="46"/>
      <c r="M222" s="46"/>
      <c r="N222" s="47">
        <f t="shared" si="8"/>
        <v>1.75</v>
      </c>
      <c r="O222" s="30">
        <v>4</v>
      </c>
      <c r="P222" s="30">
        <v>1</v>
      </c>
      <c r="Q222" s="30"/>
      <c r="R222" s="44">
        <f t="shared" si="9"/>
        <v>1.4375</v>
      </c>
    </row>
    <row r="223" spans="1:18" ht="34.9" customHeight="1">
      <c r="A223" s="24" t="s">
        <v>171</v>
      </c>
      <c r="B223" s="48">
        <v>0</v>
      </c>
      <c r="C223" s="48">
        <v>0</v>
      </c>
      <c r="D223" s="48">
        <v>0.25</v>
      </c>
      <c r="E223" s="48"/>
      <c r="F223" s="48"/>
      <c r="G223" s="48"/>
      <c r="H223" s="48"/>
      <c r="I223" s="48"/>
      <c r="J223" s="48"/>
      <c r="K223" s="48"/>
      <c r="L223" s="48"/>
      <c r="M223" s="48"/>
      <c r="N223" s="45">
        <f t="shared" si="8"/>
        <v>8.3333333333333329E-2</v>
      </c>
      <c r="O223" s="26">
        <v>4</v>
      </c>
      <c r="P223" s="26">
        <v>1</v>
      </c>
      <c r="Q223" s="26"/>
      <c r="R223" s="44">
        <f t="shared" si="9"/>
        <v>1.0208333333333333</v>
      </c>
    </row>
    <row r="224" spans="1:18" ht="34.9" customHeight="1">
      <c r="A224" s="29" t="s">
        <v>172</v>
      </c>
      <c r="B224" s="46">
        <v>0.25</v>
      </c>
      <c r="C224" s="46">
        <v>0</v>
      </c>
      <c r="D224" s="46">
        <v>0.25</v>
      </c>
      <c r="E224" s="46"/>
      <c r="F224" s="46"/>
      <c r="G224" s="46"/>
      <c r="H224" s="46"/>
      <c r="I224" s="46"/>
      <c r="J224" s="46"/>
      <c r="K224" s="46"/>
      <c r="L224" s="46"/>
      <c r="M224" s="46"/>
      <c r="N224" s="47">
        <f>AVERAGE(A224:L224)</f>
        <v>0.16666666666666666</v>
      </c>
      <c r="O224" s="30">
        <v>4</v>
      </c>
      <c r="P224" s="30">
        <v>1</v>
      </c>
      <c r="Q224" s="30"/>
      <c r="R224" s="44">
        <f t="shared" si="9"/>
        <v>1.0416666666666667</v>
      </c>
    </row>
    <row r="225" spans="1:18" ht="34.9" customHeight="1">
      <c r="A225" s="24" t="s">
        <v>173</v>
      </c>
      <c r="B225" s="48">
        <v>0.75</v>
      </c>
      <c r="C225" s="48">
        <v>0</v>
      </c>
      <c r="D225" s="48">
        <v>0</v>
      </c>
      <c r="E225" s="48"/>
      <c r="F225" s="48"/>
      <c r="G225" s="48"/>
      <c r="H225" s="48"/>
      <c r="I225" s="48"/>
      <c r="J225" s="48"/>
      <c r="K225" s="48"/>
      <c r="L225" s="48"/>
      <c r="M225" s="48"/>
      <c r="N225" s="45">
        <f>AVERAGE(A225:L225)</f>
        <v>0.25</v>
      </c>
      <c r="O225" s="26">
        <v>4</v>
      </c>
      <c r="P225" s="26">
        <v>1</v>
      </c>
      <c r="Q225" s="26"/>
      <c r="R225" s="44">
        <f t="shared" si="9"/>
        <v>1.0625</v>
      </c>
    </row>
    <row r="226" spans="1:18" ht="34.9" customHeight="1">
      <c r="A226" s="29" t="s">
        <v>174</v>
      </c>
      <c r="B226" s="46">
        <v>0</v>
      </c>
      <c r="C226" s="46">
        <v>0.5</v>
      </c>
      <c r="D226" s="46">
        <v>0.25</v>
      </c>
      <c r="E226" s="46"/>
      <c r="F226" s="46"/>
      <c r="G226" s="46"/>
      <c r="H226" s="46"/>
      <c r="I226" s="46"/>
      <c r="J226" s="46"/>
      <c r="K226" s="46"/>
      <c r="L226" s="46"/>
      <c r="M226" s="46"/>
      <c r="N226" s="47"/>
      <c r="O226" s="30"/>
      <c r="P226" s="30"/>
      <c r="Q226" s="30"/>
      <c r="R226" s="44"/>
    </row>
    <row r="227" spans="1:18" ht="34.9" customHeight="1">
      <c r="A227" s="24" t="s">
        <v>392</v>
      </c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5"/>
      <c r="O227" s="26"/>
      <c r="P227" s="26"/>
      <c r="Q227" s="26"/>
      <c r="R227" s="44"/>
    </row>
    <row r="228" spans="1:18" ht="34.9" customHeight="1">
      <c r="A228" s="29" t="s">
        <v>393</v>
      </c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7"/>
      <c r="O228" s="30"/>
      <c r="P228" s="30"/>
      <c r="Q228" s="30"/>
      <c r="R228" s="44"/>
    </row>
    <row r="229" spans="1:18" ht="34.9" customHeight="1">
      <c r="A229" s="24" t="s">
        <v>394</v>
      </c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5"/>
      <c r="O229" s="26"/>
      <c r="P229" s="26"/>
      <c r="Q229" s="26"/>
      <c r="R229" s="44"/>
    </row>
    <row r="230" spans="1:18" ht="34.9" customHeight="1">
      <c r="A230" s="29" t="s">
        <v>395</v>
      </c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7"/>
      <c r="O230" s="30"/>
      <c r="P230" s="30"/>
      <c r="Q230" s="30"/>
      <c r="R230" s="44"/>
    </row>
    <row r="231" spans="1:18" ht="34.9" customHeight="1">
      <c r="A231" s="24" t="s">
        <v>396</v>
      </c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5"/>
      <c r="O231" s="26"/>
      <c r="P231" s="26"/>
      <c r="Q231" s="26"/>
      <c r="R231" s="44"/>
    </row>
    <row r="232" spans="1:18" ht="34.9" customHeight="1">
      <c r="A232" s="29" t="s">
        <v>397</v>
      </c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7"/>
      <c r="O232" s="30"/>
      <c r="P232" s="30"/>
      <c r="Q232" s="30"/>
      <c r="R232" s="44"/>
    </row>
    <row r="233" spans="1:18" ht="34.9" customHeight="1">
      <c r="A233" s="24" t="s">
        <v>398</v>
      </c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5"/>
      <c r="O233" s="26"/>
      <c r="P233" s="26"/>
      <c r="Q233" s="26"/>
      <c r="R233" s="44"/>
    </row>
    <row r="234" spans="1:18" ht="34.9" customHeight="1">
      <c r="A234" s="29" t="s">
        <v>399</v>
      </c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7"/>
      <c r="O234" s="30"/>
      <c r="P234" s="30"/>
      <c r="Q234" s="30"/>
      <c r="R234" s="44"/>
    </row>
    <row r="235" spans="1:18" ht="34.9" customHeight="1">
      <c r="A235" s="24" t="s">
        <v>400</v>
      </c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5"/>
      <c r="O235" s="26"/>
      <c r="P235" s="26"/>
      <c r="Q235" s="26"/>
      <c r="R235" s="44"/>
    </row>
    <row r="236" spans="1:18" ht="34.9" customHeight="1">
      <c r="A236" s="29" t="s">
        <v>401</v>
      </c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7"/>
      <c r="O236" s="30"/>
      <c r="P236" s="30"/>
      <c r="Q236" s="30"/>
      <c r="R236" s="44"/>
    </row>
    <row r="237" spans="1:18" s="55" customFormat="1" ht="34.9" customHeight="1" thickBot="1">
      <c r="A237" s="49" t="s">
        <v>100</v>
      </c>
      <c r="B237" s="50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2"/>
      <c r="O237" s="53"/>
      <c r="P237" s="53"/>
      <c r="Q237" s="53"/>
      <c r="R237" s="54"/>
    </row>
    <row r="238" spans="1:18" ht="34.9" customHeight="1">
      <c r="A238" s="19" t="s">
        <v>175</v>
      </c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43"/>
      <c r="O238" s="30"/>
      <c r="P238" s="30"/>
      <c r="Q238" s="30"/>
      <c r="R238" s="44"/>
    </row>
    <row r="239" spans="1:18" ht="34.9" customHeight="1">
      <c r="A239" s="24" t="s">
        <v>176</v>
      </c>
      <c r="B239" s="48">
        <v>0</v>
      </c>
      <c r="C239" s="48">
        <v>0</v>
      </c>
      <c r="D239" s="48">
        <v>0</v>
      </c>
      <c r="E239" s="48"/>
      <c r="F239" s="48"/>
      <c r="G239" s="48"/>
      <c r="H239" s="48"/>
      <c r="I239" s="48"/>
      <c r="J239" s="48"/>
      <c r="K239" s="48"/>
      <c r="L239" s="48"/>
      <c r="M239" s="48"/>
      <c r="N239" s="45">
        <f t="shared" ref="N239:N245" si="10">AVERAGE(A239:M239)</f>
        <v>0</v>
      </c>
      <c r="O239" s="26">
        <v>4</v>
      </c>
      <c r="P239" s="26">
        <v>1</v>
      </c>
      <c r="Q239" s="26"/>
      <c r="R239" s="44">
        <f t="shared" si="9"/>
        <v>1</v>
      </c>
    </row>
    <row r="240" spans="1:18" ht="34.9" customHeight="1">
      <c r="A240" s="29" t="s">
        <v>177</v>
      </c>
      <c r="B240" s="46">
        <v>0.5</v>
      </c>
      <c r="C240" s="46">
        <v>1</v>
      </c>
      <c r="D240" s="46">
        <v>1.75</v>
      </c>
      <c r="E240" s="46"/>
      <c r="F240" s="46"/>
      <c r="G240" s="46"/>
      <c r="H240" s="46"/>
      <c r="I240" s="46"/>
      <c r="J240" s="46"/>
      <c r="K240" s="46"/>
      <c r="L240" s="46"/>
      <c r="M240" s="46"/>
      <c r="N240" s="47">
        <f t="shared" si="10"/>
        <v>1.0833333333333333</v>
      </c>
      <c r="O240" s="30">
        <v>4</v>
      </c>
      <c r="P240" s="30">
        <v>1</v>
      </c>
      <c r="Q240" s="30"/>
      <c r="R240" s="44">
        <f t="shared" si="9"/>
        <v>1.2708333333333333</v>
      </c>
    </row>
    <row r="241" spans="1:18" ht="34.9" customHeight="1">
      <c r="A241" s="24" t="s">
        <v>178</v>
      </c>
      <c r="B241" s="48">
        <v>0.75</v>
      </c>
      <c r="C241" s="48">
        <v>0.25</v>
      </c>
      <c r="D241" s="48">
        <v>1</v>
      </c>
      <c r="E241" s="48"/>
      <c r="F241" s="48"/>
      <c r="G241" s="48"/>
      <c r="H241" s="48"/>
      <c r="I241" s="48"/>
      <c r="J241" s="48"/>
      <c r="K241" s="48"/>
      <c r="L241" s="48"/>
      <c r="M241" s="48"/>
      <c r="N241" s="45">
        <f t="shared" si="10"/>
        <v>0.66666666666666663</v>
      </c>
      <c r="O241" s="26">
        <v>4</v>
      </c>
      <c r="P241" s="26">
        <v>1</v>
      </c>
      <c r="Q241" s="26"/>
      <c r="R241" s="44">
        <f t="shared" si="9"/>
        <v>1.1666666666666667</v>
      </c>
    </row>
    <row r="242" spans="1:18" ht="34.9" customHeight="1">
      <c r="A242" s="29" t="s">
        <v>179</v>
      </c>
      <c r="B242" s="46">
        <v>0</v>
      </c>
      <c r="C242" s="46">
        <v>0</v>
      </c>
      <c r="D242" s="46">
        <v>0</v>
      </c>
      <c r="E242" s="46"/>
      <c r="F242" s="46"/>
      <c r="G242" s="46"/>
      <c r="H242" s="46"/>
      <c r="I242" s="46"/>
      <c r="J242" s="46"/>
      <c r="K242" s="46"/>
      <c r="L242" s="46"/>
      <c r="M242" s="46"/>
      <c r="N242" s="47">
        <f t="shared" si="10"/>
        <v>0</v>
      </c>
      <c r="O242" s="30">
        <v>4</v>
      </c>
      <c r="P242" s="30">
        <v>1</v>
      </c>
      <c r="Q242" s="30"/>
      <c r="R242" s="44">
        <f t="shared" si="9"/>
        <v>1</v>
      </c>
    </row>
    <row r="243" spans="1:18" ht="34.9" customHeight="1">
      <c r="A243" s="24" t="s">
        <v>180</v>
      </c>
      <c r="B243" s="48">
        <v>1</v>
      </c>
      <c r="C243" s="48">
        <v>0.5</v>
      </c>
      <c r="D243" s="48">
        <v>0.5</v>
      </c>
      <c r="E243" s="48"/>
      <c r="F243" s="48"/>
      <c r="G243" s="48"/>
      <c r="H243" s="48"/>
      <c r="I243" s="48"/>
      <c r="J243" s="48"/>
      <c r="K243" s="48"/>
      <c r="L243" s="48"/>
      <c r="M243" s="48"/>
      <c r="N243" s="45">
        <f t="shared" si="10"/>
        <v>0.66666666666666663</v>
      </c>
      <c r="O243" s="26">
        <v>4</v>
      </c>
      <c r="P243" s="26">
        <v>1</v>
      </c>
      <c r="Q243" s="26"/>
      <c r="R243" s="44">
        <f t="shared" si="9"/>
        <v>1.1666666666666667</v>
      </c>
    </row>
    <row r="244" spans="1:18" ht="34.9" customHeight="1">
      <c r="A244" s="29" t="s">
        <v>330</v>
      </c>
      <c r="B244" s="46">
        <v>0</v>
      </c>
      <c r="C244" s="46">
        <v>0</v>
      </c>
      <c r="D244" s="46">
        <v>0</v>
      </c>
      <c r="E244" s="46"/>
      <c r="F244" s="46"/>
      <c r="G244" s="46"/>
      <c r="H244" s="46"/>
      <c r="I244" s="46"/>
      <c r="J244" s="46"/>
      <c r="K244" s="46"/>
      <c r="L244" s="46"/>
      <c r="M244" s="46"/>
      <c r="N244" s="47">
        <f t="shared" si="10"/>
        <v>0</v>
      </c>
      <c r="O244" s="30">
        <v>4</v>
      </c>
      <c r="P244" s="30">
        <v>1</v>
      </c>
      <c r="Q244" s="30"/>
      <c r="R244" s="44">
        <f t="shared" si="9"/>
        <v>1</v>
      </c>
    </row>
    <row r="245" spans="1:18" ht="34.9" customHeight="1">
      <c r="A245" s="24" t="s">
        <v>331</v>
      </c>
      <c r="B245" s="48">
        <v>0</v>
      </c>
      <c r="C245" s="48">
        <v>0</v>
      </c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5">
        <f t="shared" si="10"/>
        <v>0</v>
      </c>
      <c r="O245" s="26">
        <v>4</v>
      </c>
      <c r="P245" s="26">
        <v>1</v>
      </c>
      <c r="Q245" s="26"/>
      <c r="R245" s="44">
        <f t="shared" si="9"/>
        <v>1</v>
      </c>
    </row>
    <row r="246" spans="1:18" ht="34.9" customHeight="1">
      <c r="A246" s="29" t="s">
        <v>181</v>
      </c>
      <c r="B246" s="46">
        <v>0.25</v>
      </c>
      <c r="C246" s="46">
        <v>-0.25</v>
      </c>
      <c r="D246" s="46">
        <v>0.75</v>
      </c>
      <c r="E246" s="46"/>
      <c r="F246" s="46"/>
      <c r="G246" s="46"/>
      <c r="H246" s="46"/>
      <c r="I246" s="46"/>
      <c r="J246" s="46"/>
      <c r="K246" s="46"/>
      <c r="L246" s="46"/>
      <c r="M246" s="46"/>
      <c r="N246" s="47">
        <f>AVERAGE(A246:L246)</f>
        <v>0.25</v>
      </c>
      <c r="O246" s="30">
        <v>4</v>
      </c>
      <c r="P246" s="30">
        <v>1</v>
      </c>
      <c r="Q246" s="30"/>
      <c r="R246" s="44">
        <f t="shared" si="9"/>
        <v>1.0625</v>
      </c>
    </row>
    <row r="247" spans="1:18" ht="34.9" customHeight="1">
      <c r="A247" s="24" t="s">
        <v>182</v>
      </c>
      <c r="B247" s="48">
        <v>1.25</v>
      </c>
      <c r="C247" s="48">
        <v>2.25</v>
      </c>
      <c r="D247" s="48">
        <v>1.25</v>
      </c>
      <c r="E247" s="48"/>
      <c r="F247" s="48"/>
      <c r="G247" s="48"/>
      <c r="H247" s="48"/>
      <c r="I247" s="48"/>
      <c r="J247" s="48"/>
      <c r="K247" s="48"/>
      <c r="L247" s="48"/>
      <c r="M247" s="48"/>
      <c r="N247" s="45">
        <f t="shared" ref="N247:N266" si="11">AVERAGE(A247:M247)</f>
        <v>1.5833333333333333</v>
      </c>
      <c r="O247" s="26">
        <v>4</v>
      </c>
      <c r="P247" s="26">
        <v>1</v>
      </c>
      <c r="Q247" s="26"/>
      <c r="R247" s="44">
        <f t="shared" si="9"/>
        <v>1.3958333333333333</v>
      </c>
    </row>
    <row r="248" spans="1:18" ht="34.9" customHeight="1">
      <c r="A248" s="29" t="s">
        <v>332</v>
      </c>
      <c r="B248" s="46">
        <v>0</v>
      </c>
      <c r="C248" s="46">
        <v>0</v>
      </c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7">
        <f t="shared" si="11"/>
        <v>0</v>
      </c>
      <c r="O248" s="30">
        <v>4</v>
      </c>
      <c r="P248" s="30">
        <v>1</v>
      </c>
      <c r="Q248" s="30"/>
      <c r="R248" s="44">
        <f t="shared" si="9"/>
        <v>1</v>
      </c>
    </row>
    <row r="249" spans="1:18" ht="34.9" customHeight="1">
      <c r="A249" s="24" t="s">
        <v>333</v>
      </c>
      <c r="B249" s="48">
        <v>0</v>
      </c>
      <c r="C249" s="48">
        <v>0</v>
      </c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5">
        <f t="shared" si="11"/>
        <v>0</v>
      </c>
      <c r="O249" s="26">
        <v>4</v>
      </c>
      <c r="P249" s="26">
        <v>1</v>
      </c>
      <c r="Q249" s="26"/>
      <c r="R249" s="44">
        <f t="shared" si="9"/>
        <v>1</v>
      </c>
    </row>
    <row r="250" spans="1:18" ht="34.9" customHeight="1">
      <c r="A250" s="29" t="s">
        <v>334</v>
      </c>
      <c r="B250" s="46">
        <v>0</v>
      </c>
      <c r="C250" s="46">
        <v>0</v>
      </c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7">
        <f t="shared" si="11"/>
        <v>0</v>
      </c>
      <c r="O250" s="30">
        <v>4</v>
      </c>
      <c r="P250" s="30">
        <v>1</v>
      </c>
      <c r="Q250" s="30"/>
      <c r="R250" s="44">
        <f t="shared" si="9"/>
        <v>1</v>
      </c>
    </row>
    <row r="251" spans="1:18" ht="34.9" customHeight="1">
      <c r="A251" s="24" t="s">
        <v>335</v>
      </c>
      <c r="B251" s="48">
        <v>0</v>
      </c>
      <c r="C251" s="48">
        <v>0.25</v>
      </c>
      <c r="D251" s="48">
        <v>0</v>
      </c>
      <c r="E251" s="48"/>
      <c r="F251" s="48"/>
      <c r="G251" s="48"/>
      <c r="H251" s="48"/>
      <c r="I251" s="48"/>
      <c r="J251" s="48"/>
      <c r="K251" s="48"/>
      <c r="L251" s="48"/>
      <c r="M251" s="48"/>
      <c r="N251" s="45">
        <f t="shared" si="11"/>
        <v>8.3333333333333329E-2</v>
      </c>
      <c r="O251" s="26">
        <v>4</v>
      </c>
      <c r="P251" s="26">
        <v>1</v>
      </c>
      <c r="Q251" s="26"/>
      <c r="R251" s="44">
        <f t="shared" si="9"/>
        <v>1.0208333333333333</v>
      </c>
    </row>
    <row r="252" spans="1:18" ht="34.9" customHeight="1">
      <c r="A252" s="29" t="s">
        <v>183</v>
      </c>
      <c r="B252" s="46">
        <v>0.25</v>
      </c>
      <c r="C252" s="46">
        <v>0.25</v>
      </c>
      <c r="D252" s="46">
        <v>0.75</v>
      </c>
      <c r="E252" s="46"/>
      <c r="F252" s="46"/>
      <c r="G252" s="46"/>
      <c r="H252" s="46"/>
      <c r="I252" s="46"/>
      <c r="J252" s="46"/>
      <c r="K252" s="46"/>
      <c r="L252" s="46"/>
      <c r="M252" s="46"/>
      <c r="N252" s="47">
        <f t="shared" si="11"/>
        <v>0.41666666666666669</v>
      </c>
      <c r="O252" s="30">
        <v>4</v>
      </c>
      <c r="P252" s="30">
        <v>1</v>
      </c>
      <c r="Q252" s="30"/>
      <c r="R252" s="44">
        <f t="shared" si="9"/>
        <v>1.1041666666666667</v>
      </c>
    </row>
    <row r="253" spans="1:18" ht="34.9" customHeight="1">
      <c r="A253" s="24" t="s">
        <v>184</v>
      </c>
      <c r="B253" s="48">
        <v>1</v>
      </c>
      <c r="C253" s="48">
        <v>1.5</v>
      </c>
      <c r="D253" s="48">
        <v>1</v>
      </c>
      <c r="E253" s="48"/>
      <c r="F253" s="48"/>
      <c r="G253" s="48"/>
      <c r="H253" s="48"/>
      <c r="I253" s="48"/>
      <c r="J253" s="48"/>
      <c r="K253" s="48"/>
      <c r="L253" s="48"/>
      <c r="M253" s="48"/>
      <c r="N253" s="45">
        <f t="shared" si="11"/>
        <v>1.1666666666666667</v>
      </c>
      <c r="O253" s="26">
        <v>4</v>
      </c>
      <c r="P253" s="26">
        <v>1</v>
      </c>
      <c r="Q253" s="26"/>
      <c r="R253" s="44">
        <f t="shared" si="9"/>
        <v>1.2916666666666667</v>
      </c>
    </row>
    <row r="254" spans="1:18" ht="34.9" customHeight="1">
      <c r="A254" s="29" t="s">
        <v>185</v>
      </c>
      <c r="B254" s="46">
        <v>2.75</v>
      </c>
      <c r="C254" s="46">
        <v>3.5</v>
      </c>
      <c r="D254" s="46">
        <v>4.25</v>
      </c>
      <c r="E254" s="46"/>
      <c r="F254" s="46"/>
      <c r="G254" s="46"/>
      <c r="H254" s="46"/>
      <c r="I254" s="46"/>
      <c r="J254" s="46"/>
      <c r="K254" s="46"/>
      <c r="L254" s="46"/>
      <c r="M254" s="46"/>
      <c r="N254" s="47">
        <f t="shared" si="11"/>
        <v>3.5</v>
      </c>
      <c r="O254" s="30">
        <v>4</v>
      </c>
      <c r="P254" s="30">
        <v>1</v>
      </c>
      <c r="Q254" s="30"/>
      <c r="R254" s="44">
        <f t="shared" si="9"/>
        <v>1.875</v>
      </c>
    </row>
    <row r="255" spans="1:18" ht="34.9" customHeight="1">
      <c r="A255" s="24" t="s">
        <v>186</v>
      </c>
      <c r="B255" s="48">
        <v>0</v>
      </c>
      <c r="C255" s="48">
        <v>0</v>
      </c>
      <c r="D255" s="48">
        <v>0</v>
      </c>
      <c r="E255" s="48"/>
      <c r="F255" s="48"/>
      <c r="G255" s="48"/>
      <c r="H255" s="48"/>
      <c r="I255" s="48"/>
      <c r="J255" s="48"/>
      <c r="K255" s="48"/>
      <c r="L255" s="48"/>
      <c r="M255" s="48"/>
      <c r="N255" s="45">
        <f t="shared" si="11"/>
        <v>0</v>
      </c>
      <c r="O255" s="26">
        <v>4</v>
      </c>
      <c r="P255" s="26">
        <v>1</v>
      </c>
      <c r="Q255" s="26"/>
      <c r="R255" s="44">
        <f t="shared" si="9"/>
        <v>1</v>
      </c>
    </row>
    <row r="256" spans="1:18" ht="34.9" customHeight="1">
      <c r="A256" s="29" t="s">
        <v>187</v>
      </c>
      <c r="B256" s="46">
        <v>0.75</v>
      </c>
      <c r="C256" s="46">
        <v>1.25</v>
      </c>
      <c r="D256" s="46">
        <v>2</v>
      </c>
      <c r="E256" s="46"/>
      <c r="F256" s="46"/>
      <c r="G256" s="46"/>
      <c r="H256" s="46"/>
      <c r="I256" s="46"/>
      <c r="J256" s="46"/>
      <c r="K256" s="46"/>
      <c r="L256" s="46"/>
      <c r="M256" s="46"/>
      <c r="N256" s="47">
        <f t="shared" si="11"/>
        <v>1.3333333333333333</v>
      </c>
      <c r="O256" s="30">
        <v>4</v>
      </c>
      <c r="P256" s="30">
        <v>1</v>
      </c>
      <c r="Q256" s="30"/>
      <c r="R256" s="44">
        <f t="shared" si="9"/>
        <v>1.3333333333333333</v>
      </c>
    </row>
    <row r="257" spans="1:18" ht="34.9" customHeight="1">
      <c r="A257" s="24" t="s">
        <v>188</v>
      </c>
      <c r="B257" s="48">
        <v>0</v>
      </c>
      <c r="C257" s="48">
        <v>0</v>
      </c>
      <c r="D257" s="48">
        <v>0</v>
      </c>
      <c r="E257" s="48"/>
      <c r="F257" s="48"/>
      <c r="G257" s="48"/>
      <c r="H257" s="48"/>
      <c r="I257" s="48"/>
      <c r="J257" s="48"/>
      <c r="K257" s="48"/>
      <c r="L257" s="48"/>
      <c r="M257" s="48"/>
      <c r="N257" s="45">
        <f t="shared" si="11"/>
        <v>0</v>
      </c>
      <c r="O257" s="26">
        <v>4</v>
      </c>
      <c r="P257" s="26">
        <v>1</v>
      </c>
      <c r="Q257" s="26"/>
      <c r="R257" s="44">
        <f t="shared" si="9"/>
        <v>1</v>
      </c>
    </row>
    <row r="258" spans="1:18" ht="34.9" customHeight="1">
      <c r="A258" s="29" t="s">
        <v>189</v>
      </c>
      <c r="B258" s="46">
        <v>0</v>
      </c>
      <c r="C258" s="46">
        <v>0</v>
      </c>
      <c r="D258" s="46">
        <v>0.75</v>
      </c>
      <c r="E258" s="46"/>
      <c r="F258" s="46"/>
      <c r="G258" s="46"/>
      <c r="H258" s="46"/>
      <c r="I258" s="46"/>
      <c r="J258" s="46"/>
      <c r="K258" s="46"/>
      <c r="L258" s="46"/>
      <c r="M258" s="46"/>
      <c r="N258" s="47">
        <f t="shared" si="11"/>
        <v>0.25</v>
      </c>
      <c r="O258" s="30">
        <v>4</v>
      </c>
      <c r="P258" s="30">
        <v>1</v>
      </c>
      <c r="Q258" s="30"/>
      <c r="R258" s="44">
        <f t="shared" si="9"/>
        <v>1.0625</v>
      </c>
    </row>
    <row r="259" spans="1:18" ht="34.9" customHeight="1">
      <c r="A259" s="24" t="s">
        <v>190</v>
      </c>
      <c r="B259" s="48">
        <v>0.75</v>
      </c>
      <c r="C259" s="48">
        <v>2.5</v>
      </c>
      <c r="D259" s="48">
        <v>1</v>
      </c>
      <c r="E259" s="48"/>
      <c r="F259" s="48"/>
      <c r="G259" s="48"/>
      <c r="H259" s="48"/>
      <c r="I259" s="48"/>
      <c r="J259" s="48"/>
      <c r="K259" s="48"/>
      <c r="L259" s="48"/>
      <c r="M259" s="48"/>
      <c r="N259" s="45">
        <f t="shared" si="11"/>
        <v>1.4166666666666667</v>
      </c>
      <c r="O259" s="26">
        <v>4</v>
      </c>
      <c r="P259" s="26">
        <v>1</v>
      </c>
      <c r="Q259" s="26"/>
      <c r="R259" s="44">
        <f t="shared" si="9"/>
        <v>1.3541666666666667</v>
      </c>
    </row>
    <row r="260" spans="1:18" ht="34.9" customHeight="1">
      <c r="A260" s="29" t="s">
        <v>191</v>
      </c>
      <c r="B260" s="46">
        <v>1.25</v>
      </c>
      <c r="C260" s="46">
        <v>0.5</v>
      </c>
      <c r="D260" s="46">
        <v>1.25</v>
      </c>
      <c r="E260" s="46"/>
      <c r="F260" s="46"/>
      <c r="G260" s="46"/>
      <c r="H260" s="46"/>
      <c r="I260" s="46"/>
      <c r="J260" s="46"/>
      <c r="K260" s="46"/>
      <c r="L260" s="46"/>
      <c r="M260" s="46"/>
      <c r="N260" s="47">
        <f t="shared" si="11"/>
        <v>1</v>
      </c>
      <c r="O260" s="30">
        <v>4</v>
      </c>
      <c r="P260" s="30">
        <v>1</v>
      </c>
      <c r="Q260" s="30"/>
      <c r="R260" s="44">
        <f t="shared" si="9"/>
        <v>1.25</v>
      </c>
    </row>
    <row r="261" spans="1:18" ht="34.9" customHeight="1">
      <c r="A261" s="24" t="s">
        <v>336</v>
      </c>
      <c r="B261" s="48">
        <v>0</v>
      </c>
      <c r="C261" s="48">
        <v>0</v>
      </c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5">
        <f t="shared" si="11"/>
        <v>0</v>
      </c>
      <c r="O261" s="26">
        <v>4</v>
      </c>
      <c r="P261" s="26">
        <v>1</v>
      </c>
      <c r="Q261" s="26"/>
      <c r="R261" s="44">
        <f t="shared" si="9"/>
        <v>1</v>
      </c>
    </row>
    <row r="262" spans="1:18" ht="34.9" customHeight="1">
      <c r="A262" s="29" t="s">
        <v>337</v>
      </c>
      <c r="B262" s="46">
        <v>0</v>
      </c>
      <c r="C262" s="46">
        <v>0</v>
      </c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7">
        <f t="shared" si="11"/>
        <v>0</v>
      </c>
      <c r="O262" s="30">
        <v>4</v>
      </c>
      <c r="P262" s="30">
        <v>1</v>
      </c>
      <c r="Q262" s="30"/>
      <c r="R262" s="44">
        <f t="shared" si="9"/>
        <v>1</v>
      </c>
    </row>
    <row r="263" spans="1:18" ht="34.9" customHeight="1">
      <c r="A263" s="24" t="s">
        <v>192</v>
      </c>
      <c r="B263" s="48">
        <v>0</v>
      </c>
      <c r="C263" s="48">
        <v>0.5</v>
      </c>
      <c r="D263" s="48">
        <v>0</v>
      </c>
      <c r="E263" s="48"/>
      <c r="F263" s="48"/>
      <c r="G263" s="48"/>
      <c r="H263" s="48"/>
      <c r="I263" s="48"/>
      <c r="J263" s="48"/>
      <c r="K263" s="48"/>
      <c r="L263" s="48"/>
      <c r="M263" s="48"/>
      <c r="N263" s="45">
        <f t="shared" si="11"/>
        <v>0.16666666666666666</v>
      </c>
      <c r="O263" s="26">
        <v>4</v>
      </c>
      <c r="P263" s="26">
        <v>1</v>
      </c>
      <c r="Q263" s="26"/>
      <c r="R263" s="44">
        <f t="shared" si="9"/>
        <v>1.0416666666666667</v>
      </c>
    </row>
    <row r="264" spans="1:18" ht="34.9" customHeight="1">
      <c r="A264" s="29" t="s">
        <v>338</v>
      </c>
      <c r="B264" s="46">
        <v>0</v>
      </c>
      <c r="C264" s="46">
        <v>0</v>
      </c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7">
        <f t="shared" si="11"/>
        <v>0</v>
      </c>
      <c r="O264" s="30">
        <v>4</v>
      </c>
      <c r="P264" s="30">
        <v>1</v>
      </c>
      <c r="Q264" s="30"/>
      <c r="R264" s="44">
        <f t="shared" si="9"/>
        <v>1</v>
      </c>
    </row>
    <row r="265" spans="1:18" ht="34.9" customHeight="1">
      <c r="A265" s="24" t="s">
        <v>339</v>
      </c>
      <c r="B265" s="48">
        <v>0</v>
      </c>
      <c r="C265" s="48">
        <v>0</v>
      </c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5">
        <f t="shared" si="11"/>
        <v>0</v>
      </c>
      <c r="O265" s="26">
        <v>4</v>
      </c>
      <c r="P265" s="26">
        <v>1</v>
      </c>
      <c r="Q265" s="26"/>
      <c r="R265" s="44">
        <f t="shared" si="9"/>
        <v>1</v>
      </c>
    </row>
    <row r="266" spans="1:18" ht="34.9" customHeight="1">
      <c r="A266" s="29" t="s">
        <v>193</v>
      </c>
      <c r="B266" s="46">
        <v>0.75</v>
      </c>
      <c r="C266" s="46">
        <v>0.5</v>
      </c>
      <c r="D266" s="46">
        <v>1</v>
      </c>
      <c r="E266" s="46"/>
      <c r="F266" s="46"/>
      <c r="G266" s="46"/>
      <c r="H266" s="46"/>
      <c r="I266" s="46"/>
      <c r="J266" s="46"/>
      <c r="K266" s="46"/>
      <c r="L266" s="46"/>
      <c r="M266" s="46"/>
      <c r="N266" s="47">
        <f t="shared" si="11"/>
        <v>0.75</v>
      </c>
      <c r="O266" s="30">
        <v>4</v>
      </c>
      <c r="P266" s="30">
        <v>1</v>
      </c>
      <c r="Q266" s="30"/>
      <c r="R266" s="44">
        <f t="shared" si="9"/>
        <v>1.1875</v>
      </c>
    </row>
    <row r="267" spans="1:18" ht="34.9" customHeight="1">
      <c r="A267" s="24" t="s">
        <v>340</v>
      </c>
      <c r="B267" s="48">
        <v>0</v>
      </c>
      <c r="C267" s="48">
        <v>0</v>
      </c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5">
        <f>AVERAGE(A267:L267)</f>
        <v>0</v>
      </c>
      <c r="O267" s="26">
        <v>4</v>
      </c>
      <c r="P267" s="26">
        <v>1</v>
      </c>
      <c r="Q267" s="26"/>
      <c r="R267" s="44">
        <f t="shared" si="9"/>
        <v>1</v>
      </c>
    </row>
    <row r="268" spans="1:18" ht="34.9" customHeight="1">
      <c r="A268" s="29" t="s">
        <v>341</v>
      </c>
      <c r="B268" s="46">
        <v>0</v>
      </c>
      <c r="C268" s="46">
        <v>0</v>
      </c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7">
        <f>AVERAGE(A268:M268)</f>
        <v>0</v>
      </c>
      <c r="O268" s="30">
        <v>4</v>
      </c>
      <c r="P268" s="30">
        <v>1</v>
      </c>
      <c r="Q268" s="30"/>
      <c r="R268" s="44">
        <f t="shared" si="9"/>
        <v>1</v>
      </c>
    </row>
    <row r="269" spans="1:18" ht="34.9" customHeight="1">
      <c r="A269" s="24" t="s">
        <v>342</v>
      </c>
      <c r="B269" s="48">
        <v>0</v>
      </c>
      <c r="C269" s="48">
        <v>0</v>
      </c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5">
        <f>AVERAGE(A269:L269)</f>
        <v>0</v>
      </c>
      <c r="O269" s="26">
        <v>4</v>
      </c>
      <c r="P269" s="26">
        <v>1</v>
      </c>
      <c r="Q269" s="26"/>
      <c r="R269" s="44">
        <f t="shared" si="9"/>
        <v>1</v>
      </c>
    </row>
    <row r="270" spans="1:18" ht="34.9" customHeight="1">
      <c r="A270" s="29" t="s">
        <v>194</v>
      </c>
      <c r="B270" s="46">
        <v>3.5</v>
      </c>
      <c r="C270" s="46">
        <v>5.5</v>
      </c>
      <c r="D270" s="46">
        <v>5</v>
      </c>
      <c r="E270" s="46"/>
      <c r="F270" s="46"/>
      <c r="G270" s="46"/>
      <c r="H270" s="46"/>
      <c r="I270" s="46"/>
      <c r="J270" s="46"/>
      <c r="K270" s="46"/>
      <c r="L270" s="46"/>
      <c r="M270" s="46"/>
      <c r="N270" s="47">
        <f>AVERAGE(A270:M270)</f>
        <v>4.666666666666667</v>
      </c>
      <c r="O270" s="30">
        <v>4</v>
      </c>
      <c r="P270" s="30">
        <v>1</v>
      </c>
      <c r="Q270" s="30"/>
      <c r="R270" s="44">
        <f t="shared" si="9"/>
        <v>2.166666666666667</v>
      </c>
    </row>
    <row r="271" spans="1:18" ht="34.9" customHeight="1">
      <c r="A271" s="24" t="s">
        <v>195</v>
      </c>
      <c r="B271" s="48">
        <v>11.75</v>
      </c>
      <c r="C271" s="48">
        <v>11.75</v>
      </c>
      <c r="D271" s="48">
        <v>11.75</v>
      </c>
      <c r="E271" s="48"/>
      <c r="F271" s="48"/>
      <c r="G271" s="48"/>
      <c r="H271" s="48"/>
      <c r="I271" s="48"/>
      <c r="J271" s="48"/>
      <c r="K271" s="48"/>
      <c r="L271" s="48"/>
      <c r="M271" s="48"/>
      <c r="N271" s="45">
        <f>AVERAGE(A271:M271)</f>
        <v>11.75</v>
      </c>
      <c r="O271" s="26">
        <v>4</v>
      </c>
      <c r="P271" s="26">
        <v>1</v>
      </c>
      <c r="Q271" s="26"/>
      <c r="R271" s="44">
        <f t="shared" si="9"/>
        <v>3.9375</v>
      </c>
    </row>
    <row r="272" spans="1:18" ht="34.9" customHeight="1">
      <c r="A272" s="29" t="s">
        <v>343</v>
      </c>
      <c r="B272" s="46">
        <v>0</v>
      </c>
      <c r="C272" s="46">
        <v>0</v>
      </c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7">
        <f>AVERAGE(A272:M272)</f>
        <v>0</v>
      </c>
      <c r="O272" s="30">
        <v>4</v>
      </c>
      <c r="P272" s="30">
        <v>1</v>
      </c>
      <c r="Q272" s="30"/>
      <c r="R272" s="44">
        <f t="shared" si="9"/>
        <v>1</v>
      </c>
    </row>
    <row r="273" spans="1:18" ht="34.9" customHeight="1">
      <c r="A273" s="24" t="s">
        <v>196</v>
      </c>
      <c r="B273" s="48">
        <v>0</v>
      </c>
      <c r="C273" s="48">
        <v>0</v>
      </c>
      <c r="D273" s="48">
        <v>0</v>
      </c>
      <c r="E273" s="48"/>
      <c r="F273" s="48"/>
      <c r="G273" s="48"/>
      <c r="H273" s="48"/>
      <c r="I273" s="48"/>
      <c r="J273" s="48"/>
      <c r="K273" s="48"/>
      <c r="L273" s="48"/>
      <c r="M273" s="48"/>
      <c r="N273" s="45">
        <f>AVERAGE(A273:M273)</f>
        <v>0</v>
      </c>
      <c r="O273" s="26">
        <v>4</v>
      </c>
      <c r="P273" s="26">
        <v>1</v>
      </c>
      <c r="Q273" s="26"/>
      <c r="R273" s="44">
        <f t="shared" si="9"/>
        <v>1</v>
      </c>
    </row>
    <row r="274" spans="1:18" ht="34.9" customHeight="1">
      <c r="A274" s="29" t="s">
        <v>197</v>
      </c>
      <c r="B274" s="46">
        <v>0</v>
      </c>
      <c r="C274" s="46">
        <v>0</v>
      </c>
      <c r="D274" s="46">
        <v>0.25</v>
      </c>
      <c r="E274" s="46"/>
      <c r="F274" s="46"/>
      <c r="G274" s="46"/>
      <c r="H274" s="46"/>
      <c r="I274" s="46"/>
      <c r="J274" s="46"/>
      <c r="K274" s="46"/>
      <c r="L274" s="46"/>
      <c r="M274" s="46"/>
      <c r="N274" s="47">
        <f>AVERAGE(A274:M274)</f>
        <v>8.3333333333333329E-2</v>
      </c>
      <c r="O274" s="30">
        <v>4</v>
      </c>
      <c r="P274" s="30">
        <v>1</v>
      </c>
      <c r="Q274" s="30"/>
      <c r="R274" s="44">
        <f t="shared" si="9"/>
        <v>1.0208333333333333</v>
      </c>
    </row>
    <row r="275" spans="1:18" ht="34.9" customHeight="1">
      <c r="A275" s="24" t="s">
        <v>382</v>
      </c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5"/>
      <c r="O275" s="26"/>
      <c r="P275" s="26"/>
      <c r="Q275" s="26"/>
      <c r="R275" s="44"/>
    </row>
    <row r="276" spans="1:18" ht="34.9" customHeight="1">
      <c r="A276" s="29" t="s">
        <v>383</v>
      </c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7"/>
      <c r="O276" s="30"/>
      <c r="P276" s="30"/>
      <c r="Q276" s="30"/>
      <c r="R276" s="44"/>
    </row>
    <row r="277" spans="1:18" ht="34.9" customHeight="1">
      <c r="A277" s="24" t="s">
        <v>384</v>
      </c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5"/>
      <c r="O277" s="26"/>
      <c r="P277" s="26"/>
      <c r="Q277" s="26"/>
      <c r="R277" s="44"/>
    </row>
    <row r="278" spans="1:18" ht="34.9" customHeight="1">
      <c r="A278" s="29" t="s">
        <v>385</v>
      </c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7"/>
      <c r="O278" s="30"/>
      <c r="P278" s="30"/>
      <c r="Q278" s="30"/>
      <c r="R278" s="44"/>
    </row>
    <row r="279" spans="1:18" ht="34.9" customHeight="1">
      <c r="A279" s="24" t="s">
        <v>386</v>
      </c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5"/>
      <c r="O279" s="26"/>
      <c r="P279" s="26"/>
      <c r="Q279" s="26"/>
      <c r="R279" s="44"/>
    </row>
    <row r="280" spans="1:18" ht="34.9" customHeight="1">
      <c r="A280" s="29" t="s">
        <v>387</v>
      </c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7"/>
      <c r="O280" s="30"/>
      <c r="P280" s="30"/>
      <c r="Q280" s="30"/>
      <c r="R280" s="44"/>
    </row>
    <row r="281" spans="1:18" ht="34.9" customHeight="1">
      <c r="A281" s="24" t="s">
        <v>388</v>
      </c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5"/>
      <c r="O281" s="26"/>
      <c r="P281" s="26"/>
      <c r="Q281" s="26"/>
      <c r="R281" s="44"/>
    </row>
    <row r="282" spans="1:18" ht="34.9" customHeight="1">
      <c r="A282" s="29" t="s">
        <v>389</v>
      </c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7"/>
      <c r="O282" s="30"/>
      <c r="P282" s="30"/>
      <c r="Q282" s="30"/>
      <c r="R282" s="44"/>
    </row>
    <row r="283" spans="1:18" ht="34.9" customHeight="1">
      <c r="A283" s="24" t="s">
        <v>390</v>
      </c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5"/>
      <c r="O283" s="26"/>
      <c r="P283" s="26"/>
      <c r="Q283" s="26"/>
      <c r="R283" s="44"/>
    </row>
    <row r="284" spans="1:18" ht="34.9" customHeight="1">
      <c r="A284" s="29" t="s">
        <v>391</v>
      </c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7"/>
      <c r="O284" s="30"/>
      <c r="P284" s="30"/>
      <c r="Q284" s="30"/>
      <c r="R284" s="44"/>
    </row>
    <row r="285" spans="1:18" s="55" customFormat="1" ht="34.9" customHeight="1" thickBot="1">
      <c r="A285" s="49" t="s">
        <v>100</v>
      </c>
      <c r="B285" s="50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2"/>
      <c r="O285" s="53"/>
      <c r="P285" s="53"/>
      <c r="Q285" s="53"/>
      <c r="R285" s="54"/>
    </row>
    <row r="286" spans="1:18" ht="34.9" customHeight="1">
      <c r="A286" s="19" t="s">
        <v>198</v>
      </c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43"/>
      <c r="O286" s="30"/>
      <c r="P286" s="30"/>
      <c r="Q286" s="30"/>
      <c r="R286" s="44"/>
    </row>
    <row r="287" spans="1:18" ht="34.9" customHeight="1">
      <c r="A287" s="24" t="s">
        <v>344</v>
      </c>
      <c r="B287" s="48">
        <v>0</v>
      </c>
      <c r="C287" s="48">
        <v>0</v>
      </c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5">
        <f t="shared" ref="N287:N296" si="12">AVERAGE(A287:M287)</f>
        <v>0</v>
      </c>
      <c r="O287" s="26">
        <v>4</v>
      </c>
      <c r="P287" s="26">
        <v>1</v>
      </c>
      <c r="Q287" s="26"/>
      <c r="R287" s="44">
        <f t="shared" si="9"/>
        <v>1</v>
      </c>
    </row>
    <row r="288" spans="1:18" ht="34.9" customHeight="1">
      <c r="A288" s="29" t="s">
        <v>345</v>
      </c>
      <c r="B288" s="46">
        <v>0</v>
      </c>
      <c r="C288" s="46">
        <v>0</v>
      </c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7">
        <f t="shared" si="12"/>
        <v>0</v>
      </c>
      <c r="O288" s="30">
        <v>4</v>
      </c>
      <c r="P288" s="30">
        <v>1</v>
      </c>
      <c r="Q288" s="30"/>
      <c r="R288" s="44">
        <f t="shared" si="9"/>
        <v>1</v>
      </c>
    </row>
    <row r="289" spans="1:18" ht="34.9" customHeight="1">
      <c r="A289" s="24" t="s">
        <v>346</v>
      </c>
      <c r="B289" s="48">
        <v>0</v>
      </c>
      <c r="C289" s="48">
        <v>0</v>
      </c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5">
        <f t="shared" si="12"/>
        <v>0</v>
      </c>
      <c r="O289" s="26">
        <v>4</v>
      </c>
      <c r="P289" s="26">
        <v>1</v>
      </c>
      <c r="Q289" s="26"/>
      <c r="R289" s="44">
        <f t="shared" si="9"/>
        <v>1</v>
      </c>
    </row>
    <row r="290" spans="1:18" ht="34.9" customHeight="1">
      <c r="A290" s="29" t="s">
        <v>199</v>
      </c>
      <c r="B290" s="46">
        <v>0</v>
      </c>
      <c r="C290" s="46">
        <v>0</v>
      </c>
      <c r="D290" s="46">
        <v>0.5</v>
      </c>
      <c r="E290" s="46"/>
      <c r="F290" s="46"/>
      <c r="G290" s="46"/>
      <c r="H290" s="46"/>
      <c r="I290" s="46"/>
      <c r="J290" s="46"/>
      <c r="K290" s="46"/>
      <c r="L290" s="46"/>
      <c r="M290" s="46"/>
      <c r="N290" s="47">
        <f t="shared" si="12"/>
        <v>0.16666666666666666</v>
      </c>
      <c r="O290" s="30">
        <v>4</v>
      </c>
      <c r="P290" s="30">
        <v>1</v>
      </c>
      <c r="Q290" s="30"/>
      <c r="R290" s="44">
        <f t="shared" si="9"/>
        <v>1.0416666666666667</v>
      </c>
    </row>
    <row r="291" spans="1:18" ht="34.9" customHeight="1">
      <c r="A291" s="24" t="s">
        <v>200</v>
      </c>
      <c r="B291" s="48">
        <v>0</v>
      </c>
      <c r="C291" s="48">
        <v>0</v>
      </c>
      <c r="D291" s="48">
        <v>0</v>
      </c>
      <c r="E291" s="48"/>
      <c r="F291" s="48"/>
      <c r="G291" s="48"/>
      <c r="H291" s="48"/>
      <c r="I291" s="48"/>
      <c r="J291" s="48"/>
      <c r="K291" s="48"/>
      <c r="L291" s="48"/>
      <c r="M291" s="48"/>
      <c r="N291" s="45">
        <f t="shared" si="12"/>
        <v>0</v>
      </c>
      <c r="O291" s="26">
        <v>4</v>
      </c>
      <c r="P291" s="26">
        <v>1</v>
      </c>
      <c r="Q291" s="26"/>
      <c r="R291" s="44">
        <f t="shared" si="9"/>
        <v>1</v>
      </c>
    </row>
    <row r="292" spans="1:18" ht="34.9" customHeight="1">
      <c r="A292" s="29" t="s">
        <v>201</v>
      </c>
      <c r="B292" s="46">
        <v>0</v>
      </c>
      <c r="C292" s="46">
        <v>0</v>
      </c>
      <c r="D292" s="46">
        <v>0</v>
      </c>
      <c r="E292" s="46"/>
      <c r="F292" s="46"/>
      <c r="G292" s="46"/>
      <c r="H292" s="46"/>
      <c r="I292" s="46"/>
      <c r="J292" s="46"/>
      <c r="K292" s="46"/>
      <c r="L292" s="46"/>
      <c r="M292" s="46"/>
      <c r="N292" s="47">
        <f t="shared" si="12"/>
        <v>0</v>
      </c>
      <c r="O292" s="30">
        <v>4</v>
      </c>
      <c r="P292" s="30">
        <v>1</v>
      </c>
      <c r="Q292" s="30"/>
      <c r="R292" s="44">
        <f t="shared" si="9"/>
        <v>1</v>
      </c>
    </row>
    <row r="293" spans="1:18" ht="34.9" customHeight="1">
      <c r="A293" s="24" t="s">
        <v>347</v>
      </c>
      <c r="B293" s="48">
        <v>0</v>
      </c>
      <c r="C293" s="48">
        <v>0.25</v>
      </c>
      <c r="D293" s="48">
        <v>0</v>
      </c>
      <c r="E293" s="48"/>
      <c r="F293" s="48"/>
      <c r="G293" s="48"/>
      <c r="H293" s="48"/>
      <c r="I293" s="48"/>
      <c r="J293" s="48"/>
      <c r="K293" s="48"/>
      <c r="L293" s="48"/>
      <c r="M293" s="48"/>
      <c r="N293" s="45">
        <f t="shared" si="12"/>
        <v>8.3333333333333329E-2</v>
      </c>
      <c r="O293" s="26">
        <v>4</v>
      </c>
      <c r="P293" s="26">
        <v>1</v>
      </c>
      <c r="Q293" s="26"/>
      <c r="R293" s="44">
        <f t="shared" si="9"/>
        <v>1.0208333333333333</v>
      </c>
    </row>
    <row r="294" spans="1:18" ht="34.9" customHeight="1">
      <c r="A294" s="29" t="s">
        <v>202</v>
      </c>
      <c r="B294" s="46">
        <v>2.25</v>
      </c>
      <c r="C294" s="46">
        <v>3.5</v>
      </c>
      <c r="D294" s="46">
        <v>3.75</v>
      </c>
      <c r="E294" s="46"/>
      <c r="F294" s="46"/>
      <c r="G294" s="46"/>
      <c r="H294" s="46"/>
      <c r="I294" s="46"/>
      <c r="J294" s="46"/>
      <c r="K294" s="46"/>
      <c r="L294" s="46"/>
      <c r="M294" s="46"/>
      <c r="N294" s="47">
        <f t="shared" si="12"/>
        <v>3.1666666666666665</v>
      </c>
      <c r="O294" s="30">
        <v>4</v>
      </c>
      <c r="P294" s="30">
        <v>1</v>
      </c>
      <c r="Q294" s="30"/>
      <c r="R294" s="44">
        <f t="shared" si="9"/>
        <v>1.7916666666666665</v>
      </c>
    </row>
    <row r="295" spans="1:18" ht="34.9" customHeight="1">
      <c r="A295" s="24" t="s">
        <v>348</v>
      </c>
      <c r="B295" s="48">
        <v>0</v>
      </c>
      <c r="C295" s="48">
        <v>0</v>
      </c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5">
        <f t="shared" si="12"/>
        <v>0</v>
      </c>
      <c r="O295" s="26">
        <v>4</v>
      </c>
      <c r="P295" s="26">
        <v>1</v>
      </c>
      <c r="Q295" s="26"/>
      <c r="R295" s="44">
        <f t="shared" si="9"/>
        <v>1</v>
      </c>
    </row>
    <row r="296" spans="1:18" ht="34.9" customHeight="1">
      <c r="A296" s="29" t="s">
        <v>203</v>
      </c>
      <c r="B296" s="46">
        <v>0</v>
      </c>
      <c r="C296" s="46">
        <v>0</v>
      </c>
      <c r="D296" s="46">
        <v>0</v>
      </c>
      <c r="E296" s="46"/>
      <c r="F296" s="46"/>
      <c r="G296" s="46"/>
      <c r="H296" s="46"/>
      <c r="I296" s="46"/>
      <c r="J296" s="46"/>
      <c r="K296" s="46"/>
      <c r="L296" s="46"/>
      <c r="M296" s="46"/>
      <c r="N296" s="47">
        <f t="shared" si="12"/>
        <v>0</v>
      </c>
      <c r="O296" s="30">
        <v>4</v>
      </c>
      <c r="P296" s="30">
        <v>1</v>
      </c>
      <c r="Q296" s="30"/>
      <c r="R296" s="44">
        <f t="shared" si="9"/>
        <v>1</v>
      </c>
    </row>
    <row r="297" spans="1:18" ht="34.9" customHeight="1">
      <c r="A297" s="24" t="s">
        <v>349</v>
      </c>
      <c r="B297" s="48">
        <v>0</v>
      </c>
      <c r="C297" s="48">
        <v>0</v>
      </c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5">
        <f>AVERAGE(A297:L297)</f>
        <v>0</v>
      </c>
      <c r="O297" s="26">
        <v>4</v>
      </c>
      <c r="P297" s="26">
        <v>1</v>
      </c>
      <c r="Q297" s="26"/>
      <c r="R297" s="44">
        <f t="shared" si="9"/>
        <v>1</v>
      </c>
    </row>
    <row r="298" spans="1:18" ht="34.9" customHeight="1">
      <c r="A298" s="29" t="s">
        <v>204</v>
      </c>
      <c r="B298" s="46">
        <v>0.25</v>
      </c>
      <c r="C298" s="46">
        <v>0</v>
      </c>
      <c r="D298" s="46">
        <v>0.25</v>
      </c>
      <c r="E298" s="46"/>
      <c r="F298" s="46"/>
      <c r="G298" s="46"/>
      <c r="H298" s="46"/>
      <c r="I298" s="46"/>
      <c r="J298" s="46"/>
      <c r="K298" s="46"/>
      <c r="L298" s="46"/>
      <c r="M298" s="46"/>
      <c r="N298" s="47">
        <f>AVERAGE(A298:M298)</f>
        <v>0.16666666666666666</v>
      </c>
      <c r="O298" s="30">
        <v>4</v>
      </c>
      <c r="P298" s="30">
        <v>1</v>
      </c>
      <c r="Q298" s="30"/>
      <c r="R298" s="44">
        <f t="shared" si="9"/>
        <v>1.0416666666666667</v>
      </c>
    </row>
    <row r="299" spans="1:18" ht="34.9" customHeight="1">
      <c r="A299" s="24" t="s">
        <v>205</v>
      </c>
      <c r="B299" s="48">
        <v>0</v>
      </c>
      <c r="C299" s="48">
        <v>0</v>
      </c>
      <c r="D299" s="48">
        <v>0</v>
      </c>
      <c r="E299" s="48"/>
      <c r="F299" s="48"/>
      <c r="G299" s="48"/>
      <c r="H299" s="48"/>
      <c r="I299" s="48"/>
      <c r="J299" s="48"/>
      <c r="K299" s="48"/>
      <c r="L299" s="48"/>
      <c r="M299" s="48"/>
      <c r="N299" s="45">
        <f>AVERAGE(A299:L299)</f>
        <v>0</v>
      </c>
      <c r="O299" s="26">
        <v>4</v>
      </c>
      <c r="P299" s="26">
        <v>1</v>
      </c>
      <c r="Q299" s="26"/>
      <c r="R299" s="44">
        <f t="shared" si="9"/>
        <v>1</v>
      </c>
    </row>
    <row r="300" spans="1:18" ht="34.9" customHeight="1">
      <c r="A300" s="29" t="s">
        <v>206</v>
      </c>
      <c r="B300" s="46">
        <v>0</v>
      </c>
      <c r="C300" s="46">
        <v>0</v>
      </c>
      <c r="D300" s="46">
        <v>0</v>
      </c>
      <c r="E300" s="46"/>
      <c r="F300" s="46"/>
      <c r="G300" s="46"/>
      <c r="H300" s="46"/>
      <c r="I300" s="46"/>
      <c r="J300" s="46"/>
      <c r="K300" s="46"/>
      <c r="L300" s="46"/>
      <c r="M300" s="46"/>
      <c r="N300" s="47">
        <f>AVERAGE(A300:L300)</f>
        <v>0</v>
      </c>
      <c r="O300" s="30">
        <v>4</v>
      </c>
      <c r="P300" s="30">
        <v>1</v>
      </c>
      <c r="Q300" s="30"/>
      <c r="R300" s="44">
        <f t="shared" si="9"/>
        <v>1</v>
      </c>
    </row>
    <row r="301" spans="1:18" ht="34.9" customHeight="1">
      <c r="A301" s="24" t="s">
        <v>350</v>
      </c>
      <c r="B301" s="48">
        <v>0</v>
      </c>
      <c r="C301" s="48">
        <v>0</v>
      </c>
      <c r="D301" s="48">
        <v>0</v>
      </c>
      <c r="E301" s="48"/>
      <c r="F301" s="48"/>
      <c r="G301" s="48"/>
      <c r="H301" s="48"/>
      <c r="I301" s="48"/>
      <c r="J301" s="48"/>
      <c r="K301" s="48"/>
      <c r="L301" s="48"/>
      <c r="M301" s="48"/>
      <c r="N301" s="45">
        <f t="shared" ref="N301:N307" si="13">AVERAGE(A301:M301)</f>
        <v>0</v>
      </c>
      <c r="O301" s="26">
        <v>4</v>
      </c>
      <c r="P301" s="26">
        <v>1</v>
      </c>
      <c r="Q301" s="26"/>
      <c r="R301" s="44">
        <f t="shared" si="9"/>
        <v>1</v>
      </c>
    </row>
    <row r="302" spans="1:18" ht="34.9" customHeight="1">
      <c r="A302" s="29" t="s">
        <v>207</v>
      </c>
      <c r="B302" s="46">
        <v>4.25</v>
      </c>
      <c r="C302" s="46">
        <v>3.75</v>
      </c>
      <c r="D302" s="46">
        <v>2.25</v>
      </c>
      <c r="E302" s="46"/>
      <c r="F302" s="46"/>
      <c r="G302" s="46"/>
      <c r="H302" s="46"/>
      <c r="I302" s="46"/>
      <c r="J302" s="46"/>
      <c r="K302" s="46"/>
      <c r="L302" s="46"/>
      <c r="M302" s="46"/>
      <c r="N302" s="47">
        <f t="shared" si="13"/>
        <v>3.4166666666666665</v>
      </c>
      <c r="O302" s="30">
        <v>4</v>
      </c>
      <c r="P302" s="30">
        <v>1</v>
      </c>
      <c r="Q302" s="30"/>
      <c r="R302" s="44">
        <f t="shared" si="9"/>
        <v>1.8541666666666665</v>
      </c>
    </row>
    <row r="303" spans="1:18" ht="34.9" customHeight="1">
      <c r="A303" s="24" t="s">
        <v>208</v>
      </c>
      <c r="B303" s="48">
        <v>0</v>
      </c>
      <c r="C303" s="48">
        <v>0.75</v>
      </c>
      <c r="D303" s="48">
        <v>0.25</v>
      </c>
      <c r="E303" s="48"/>
      <c r="F303" s="48"/>
      <c r="G303" s="48"/>
      <c r="H303" s="48"/>
      <c r="I303" s="48"/>
      <c r="J303" s="48"/>
      <c r="K303" s="48"/>
      <c r="L303" s="48"/>
      <c r="M303" s="48"/>
      <c r="N303" s="45">
        <f t="shared" si="13"/>
        <v>0.33333333333333331</v>
      </c>
      <c r="O303" s="26">
        <v>4</v>
      </c>
      <c r="P303" s="26">
        <v>1</v>
      </c>
      <c r="Q303" s="26"/>
      <c r="R303" s="44">
        <f t="shared" ref="R303:R388" si="14">N303/O303+P303</f>
        <v>1.0833333333333333</v>
      </c>
    </row>
    <row r="304" spans="1:18" ht="34.9" customHeight="1">
      <c r="A304" s="29" t="s">
        <v>209</v>
      </c>
      <c r="B304" s="46">
        <v>3.25</v>
      </c>
      <c r="C304" s="46">
        <v>2.25</v>
      </c>
      <c r="D304" s="46">
        <v>4</v>
      </c>
      <c r="E304" s="46"/>
      <c r="F304" s="46"/>
      <c r="G304" s="46"/>
      <c r="H304" s="46"/>
      <c r="I304" s="46"/>
      <c r="J304" s="46"/>
      <c r="K304" s="46"/>
      <c r="L304" s="46"/>
      <c r="M304" s="46"/>
      <c r="N304" s="47">
        <f t="shared" si="13"/>
        <v>3.1666666666666665</v>
      </c>
      <c r="O304" s="30">
        <v>4</v>
      </c>
      <c r="P304" s="30">
        <v>1</v>
      </c>
      <c r="Q304" s="30"/>
      <c r="R304" s="44">
        <f t="shared" si="14"/>
        <v>1.7916666666666665</v>
      </c>
    </row>
    <row r="305" spans="1:18" ht="34.9" customHeight="1">
      <c r="A305" s="24" t="s">
        <v>210</v>
      </c>
      <c r="B305" s="48">
        <v>0</v>
      </c>
      <c r="C305" s="48">
        <v>0</v>
      </c>
      <c r="D305" s="48">
        <v>0</v>
      </c>
      <c r="E305" s="48"/>
      <c r="F305" s="48"/>
      <c r="G305" s="48"/>
      <c r="H305" s="48"/>
      <c r="I305" s="48"/>
      <c r="J305" s="48"/>
      <c r="K305" s="48"/>
      <c r="L305" s="48"/>
      <c r="M305" s="48"/>
      <c r="N305" s="45">
        <f t="shared" si="13"/>
        <v>0</v>
      </c>
      <c r="O305" s="26">
        <v>4</v>
      </c>
      <c r="P305" s="26">
        <v>1</v>
      </c>
      <c r="Q305" s="26"/>
      <c r="R305" s="44">
        <f t="shared" si="14"/>
        <v>1</v>
      </c>
    </row>
    <row r="306" spans="1:18" ht="34.9" customHeight="1">
      <c r="A306" s="29" t="s">
        <v>211</v>
      </c>
      <c r="B306" s="46">
        <v>0.25</v>
      </c>
      <c r="C306" s="46">
        <v>0</v>
      </c>
      <c r="D306" s="46">
        <v>0</v>
      </c>
      <c r="E306" s="46"/>
      <c r="F306" s="46"/>
      <c r="G306" s="46"/>
      <c r="H306" s="46"/>
      <c r="I306" s="46"/>
      <c r="J306" s="46"/>
      <c r="K306" s="46"/>
      <c r="L306" s="46"/>
      <c r="M306" s="46"/>
      <c r="N306" s="47">
        <f t="shared" si="13"/>
        <v>8.3333333333333329E-2</v>
      </c>
      <c r="O306" s="30">
        <v>4</v>
      </c>
      <c r="P306" s="30">
        <v>1</v>
      </c>
      <c r="Q306" s="30"/>
      <c r="R306" s="44">
        <f t="shared" si="14"/>
        <v>1.0208333333333333</v>
      </c>
    </row>
    <row r="307" spans="1:18" ht="34.9" customHeight="1">
      <c r="A307" s="24" t="s">
        <v>212</v>
      </c>
      <c r="B307" s="48">
        <v>0.5</v>
      </c>
      <c r="C307" s="48">
        <v>0.25</v>
      </c>
      <c r="D307" s="48">
        <v>0</v>
      </c>
      <c r="E307" s="48"/>
      <c r="F307" s="48"/>
      <c r="G307" s="48"/>
      <c r="H307" s="48"/>
      <c r="I307" s="48"/>
      <c r="J307" s="48"/>
      <c r="K307" s="48"/>
      <c r="L307" s="48"/>
      <c r="M307" s="48"/>
      <c r="N307" s="45">
        <f t="shared" si="13"/>
        <v>0.25</v>
      </c>
      <c r="O307" s="26">
        <v>4</v>
      </c>
      <c r="P307" s="26">
        <v>1</v>
      </c>
      <c r="Q307" s="26"/>
      <c r="R307" s="44">
        <f t="shared" si="14"/>
        <v>1.0625</v>
      </c>
    </row>
    <row r="308" spans="1:18" ht="34.9" customHeight="1">
      <c r="A308" s="29" t="s">
        <v>351</v>
      </c>
      <c r="B308" s="46">
        <v>0</v>
      </c>
      <c r="C308" s="46">
        <v>0</v>
      </c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7">
        <f>AVERAGE(A308:L308)</f>
        <v>0</v>
      </c>
      <c r="O308" s="30">
        <v>4</v>
      </c>
      <c r="P308" s="30">
        <v>1</v>
      </c>
      <c r="Q308" s="30"/>
      <c r="R308" s="44">
        <f t="shared" si="14"/>
        <v>1</v>
      </c>
    </row>
    <row r="309" spans="1:18" ht="34.9" customHeight="1">
      <c r="A309" s="24" t="s">
        <v>213</v>
      </c>
      <c r="B309" s="48">
        <v>1.75</v>
      </c>
      <c r="C309" s="48">
        <v>1.25</v>
      </c>
      <c r="D309" s="48">
        <v>0.25</v>
      </c>
      <c r="E309" s="48"/>
      <c r="F309" s="48"/>
      <c r="G309" s="48"/>
      <c r="H309" s="48"/>
      <c r="I309" s="48"/>
      <c r="J309" s="48"/>
      <c r="K309" s="48"/>
      <c r="L309" s="48"/>
      <c r="M309" s="48"/>
      <c r="N309" s="45">
        <f t="shared" ref="N309:N317" si="15">AVERAGE(A309:M309)</f>
        <v>1.0833333333333333</v>
      </c>
      <c r="O309" s="26">
        <v>4</v>
      </c>
      <c r="P309" s="26">
        <v>1</v>
      </c>
      <c r="Q309" s="26"/>
      <c r="R309" s="44">
        <f t="shared" si="14"/>
        <v>1.2708333333333333</v>
      </c>
    </row>
    <row r="310" spans="1:18" ht="34.9" customHeight="1">
      <c r="A310" s="29" t="s">
        <v>214</v>
      </c>
      <c r="B310" s="46">
        <v>0</v>
      </c>
      <c r="C310" s="46">
        <v>1</v>
      </c>
      <c r="D310" s="46">
        <v>0.25</v>
      </c>
      <c r="E310" s="46"/>
      <c r="F310" s="46"/>
      <c r="G310" s="46"/>
      <c r="H310" s="46"/>
      <c r="I310" s="46"/>
      <c r="J310" s="46"/>
      <c r="K310" s="46"/>
      <c r="L310" s="46"/>
      <c r="M310" s="46"/>
      <c r="N310" s="47">
        <f t="shared" si="15"/>
        <v>0.41666666666666669</v>
      </c>
      <c r="O310" s="30">
        <v>4</v>
      </c>
      <c r="P310" s="30">
        <v>1</v>
      </c>
      <c r="Q310" s="30"/>
      <c r="R310" s="44">
        <f t="shared" si="14"/>
        <v>1.1041666666666667</v>
      </c>
    </row>
    <row r="311" spans="1:18" ht="34.9" customHeight="1">
      <c r="A311" s="24" t="s">
        <v>352</v>
      </c>
      <c r="B311" s="48">
        <v>0</v>
      </c>
      <c r="C311" s="48">
        <v>0</v>
      </c>
      <c r="D311" s="48">
        <v>0</v>
      </c>
      <c r="E311" s="48"/>
      <c r="F311" s="48"/>
      <c r="G311" s="48"/>
      <c r="H311" s="48"/>
      <c r="I311" s="48"/>
      <c r="J311" s="48"/>
      <c r="K311" s="48"/>
      <c r="L311" s="48"/>
      <c r="M311" s="48"/>
      <c r="N311" s="45">
        <f t="shared" si="15"/>
        <v>0</v>
      </c>
      <c r="O311" s="26">
        <v>4</v>
      </c>
      <c r="P311" s="26">
        <v>1</v>
      </c>
      <c r="Q311" s="26"/>
      <c r="R311" s="44">
        <f t="shared" si="14"/>
        <v>1</v>
      </c>
    </row>
    <row r="312" spans="1:18" ht="34.9" customHeight="1">
      <c r="A312" s="29" t="s">
        <v>215</v>
      </c>
      <c r="B312" s="46">
        <v>0.5</v>
      </c>
      <c r="C312" s="46">
        <v>4</v>
      </c>
      <c r="D312" s="46">
        <v>2.75</v>
      </c>
      <c r="E312" s="46"/>
      <c r="F312" s="46"/>
      <c r="G312" s="46"/>
      <c r="H312" s="46"/>
      <c r="I312" s="46"/>
      <c r="J312" s="46"/>
      <c r="K312" s="46"/>
      <c r="L312" s="46"/>
      <c r="M312" s="46"/>
      <c r="N312" s="47">
        <f t="shared" si="15"/>
        <v>2.4166666666666665</v>
      </c>
      <c r="O312" s="30">
        <v>4</v>
      </c>
      <c r="P312" s="30">
        <v>1</v>
      </c>
      <c r="Q312" s="30"/>
      <c r="R312" s="44">
        <f t="shared" si="14"/>
        <v>1.6041666666666665</v>
      </c>
    </row>
    <row r="313" spans="1:18" ht="34.9" customHeight="1">
      <c r="A313" s="24" t="s">
        <v>353</v>
      </c>
      <c r="B313" s="48">
        <v>0</v>
      </c>
      <c r="C313" s="48">
        <v>0</v>
      </c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5">
        <f t="shared" si="15"/>
        <v>0</v>
      </c>
      <c r="O313" s="26">
        <v>4</v>
      </c>
      <c r="P313" s="26">
        <v>1</v>
      </c>
      <c r="Q313" s="26"/>
      <c r="R313" s="44">
        <f t="shared" si="14"/>
        <v>1</v>
      </c>
    </row>
    <row r="314" spans="1:18" ht="34.9" customHeight="1">
      <c r="A314" s="29" t="s">
        <v>354</v>
      </c>
      <c r="B314" s="46">
        <v>0</v>
      </c>
      <c r="C314" s="46">
        <v>0</v>
      </c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7">
        <f t="shared" si="15"/>
        <v>0</v>
      </c>
      <c r="O314" s="30">
        <v>4</v>
      </c>
      <c r="P314" s="30">
        <v>1</v>
      </c>
      <c r="Q314" s="30"/>
      <c r="R314" s="44">
        <f t="shared" si="14"/>
        <v>1</v>
      </c>
    </row>
    <row r="315" spans="1:18" ht="34.9" customHeight="1">
      <c r="A315" s="24" t="s">
        <v>216</v>
      </c>
      <c r="B315" s="48">
        <v>0</v>
      </c>
      <c r="C315" s="48">
        <v>0</v>
      </c>
      <c r="D315" s="48">
        <v>0.75</v>
      </c>
      <c r="E315" s="48"/>
      <c r="F315" s="48"/>
      <c r="G315" s="48"/>
      <c r="H315" s="48"/>
      <c r="I315" s="48"/>
      <c r="J315" s="48"/>
      <c r="K315" s="48"/>
      <c r="L315" s="48"/>
      <c r="M315" s="48"/>
      <c r="N315" s="45">
        <f t="shared" si="15"/>
        <v>0.25</v>
      </c>
      <c r="O315" s="26">
        <v>4</v>
      </c>
      <c r="P315" s="26">
        <v>1</v>
      </c>
      <c r="Q315" s="26"/>
      <c r="R315" s="44">
        <f t="shared" si="14"/>
        <v>1.0625</v>
      </c>
    </row>
    <row r="316" spans="1:18" ht="34.9" customHeight="1">
      <c r="A316" s="29" t="s">
        <v>217</v>
      </c>
      <c r="B316" s="46">
        <v>2.5</v>
      </c>
      <c r="C316" s="46">
        <v>4</v>
      </c>
      <c r="D316" s="46">
        <v>1.5</v>
      </c>
      <c r="E316" s="46"/>
      <c r="F316" s="46"/>
      <c r="G316" s="46"/>
      <c r="H316" s="46"/>
      <c r="I316" s="46"/>
      <c r="J316" s="46"/>
      <c r="K316" s="46"/>
      <c r="L316" s="46"/>
      <c r="M316" s="46"/>
      <c r="N316" s="47">
        <f t="shared" si="15"/>
        <v>2.6666666666666665</v>
      </c>
      <c r="O316" s="30">
        <v>4</v>
      </c>
      <c r="P316" s="30">
        <v>1</v>
      </c>
      <c r="Q316" s="30"/>
      <c r="R316" s="44">
        <f t="shared" si="14"/>
        <v>1.6666666666666665</v>
      </c>
    </row>
    <row r="317" spans="1:18" ht="34.9" customHeight="1">
      <c r="A317" s="24" t="s">
        <v>218</v>
      </c>
      <c r="B317" s="48">
        <v>0.25</v>
      </c>
      <c r="C317" s="48">
        <v>0</v>
      </c>
      <c r="D317" s="48">
        <v>0</v>
      </c>
      <c r="E317" s="48"/>
      <c r="F317" s="48"/>
      <c r="G317" s="48"/>
      <c r="H317" s="48"/>
      <c r="I317" s="48"/>
      <c r="J317" s="48"/>
      <c r="K317" s="48"/>
      <c r="L317" s="48"/>
      <c r="M317" s="48"/>
      <c r="N317" s="45">
        <f t="shared" si="15"/>
        <v>8.3333333333333329E-2</v>
      </c>
      <c r="O317" s="26">
        <v>4</v>
      </c>
      <c r="P317" s="26">
        <v>1</v>
      </c>
      <c r="Q317" s="26"/>
      <c r="R317" s="44">
        <f t="shared" si="14"/>
        <v>1.0208333333333333</v>
      </c>
    </row>
    <row r="318" spans="1:18" ht="34.9" customHeight="1">
      <c r="A318" s="29" t="s">
        <v>382</v>
      </c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7"/>
      <c r="O318" s="30"/>
      <c r="P318" s="30"/>
      <c r="Q318" s="30"/>
      <c r="R318" s="44"/>
    </row>
    <row r="319" spans="1:18" ht="34.9" customHeight="1">
      <c r="A319" s="24" t="s">
        <v>383</v>
      </c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5"/>
      <c r="O319" s="26"/>
      <c r="P319" s="26"/>
      <c r="Q319" s="26"/>
      <c r="R319" s="44"/>
    </row>
    <row r="320" spans="1:18" ht="34.9" customHeight="1">
      <c r="A320" s="29" t="s">
        <v>384</v>
      </c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7"/>
      <c r="O320" s="30"/>
      <c r="P320" s="30"/>
      <c r="Q320" s="30"/>
      <c r="R320" s="44"/>
    </row>
    <row r="321" spans="1:18" ht="34.9" customHeight="1">
      <c r="A321" s="24" t="s">
        <v>385</v>
      </c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5"/>
      <c r="O321" s="26"/>
      <c r="P321" s="26"/>
      <c r="Q321" s="26"/>
      <c r="R321" s="44"/>
    </row>
    <row r="322" spans="1:18" ht="34.9" customHeight="1">
      <c r="A322" s="29" t="s">
        <v>386</v>
      </c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7"/>
      <c r="O322" s="30"/>
      <c r="P322" s="30"/>
      <c r="Q322" s="30"/>
      <c r="R322" s="44"/>
    </row>
    <row r="323" spans="1:18" ht="34.9" customHeight="1">
      <c r="A323" s="24" t="s">
        <v>387</v>
      </c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5"/>
      <c r="O323" s="26"/>
      <c r="P323" s="26"/>
      <c r="Q323" s="26"/>
      <c r="R323" s="44"/>
    </row>
    <row r="324" spans="1:18" ht="34.9" customHeight="1">
      <c r="A324" s="29" t="s">
        <v>388</v>
      </c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7"/>
      <c r="O324" s="30"/>
      <c r="P324" s="30"/>
      <c r="Q324" s="30"/>
      <c r="R324" s="44"/>
    </row>
    <row r="325" spans="1:18" ht="34.9" customHeight="1">
      <c r="A325" s="24" t="s">
        <v>389</v>
      </c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5"/>
      <c r="O325" s="26"/>
      <c r="P325" s="26"/>
      <c r="Q325" s="26"/>
      <c r="R325" s="44"/>
    </row>
    <row r="326" spans="1:18" ht="34.9" customHeight="1">
      <c r="A326" s="29" t="s">
        <v>390</v>
      </c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7"/>
      <c r="O326" s="30"/>
      <c r="P326" s="30"/>
      <c r="Q326" s="30"/>
      <c r="R326" s="44"/>
    </row>
    <row r="327" spans="1:18" ht="34.9" customHeight="1">
      <c r="A327" s="24" t="s">
        <v>391</v>
      </c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5"/>
      <c r="O327" s="26"/>
      <c r="P327" s="26"/>
      <c r="Q327" s="26"/>
      <c r="R327" s="44"/>
    </row>
    <row r="328" spans="1:18" s="55" customFormat="1" ht="34.9" customHeight="1" thickBot="1">
      <c r="A328" s="49" t="s">
        <v>100</v>
      </c>
      <c r="B328" s="50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2"/>
      <c r="O328" s="53"/>
      <c r="P328" s="53"/>
      <c r="Q328" s="53"/>
      <c r="R328" s="54"/>
    </row>
    <row r="329" spans="1:18" ht="34.9" customHeight="1">
      <c r="A329" s="19" t="s">
        <v>219</v>
      </c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43"/>
      <c r="O329" s="30"/>
      <c r="P329" s="30"/>
      <c r="Q329" s="30"/>
      <c r="R329" s="44"/>
    </row>
    <row r="330" spans="1:18" ht="34.9" customHeight="1">
      <c r="A330" s="24" t="s">
        <v>355</v>
      </c>
      <c r="B330" s="48">
        <v>0</v>
      </c>
      <c r="C330" s="48">
        <v>0</v>
      </c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5">
        <f>AVERAGE(A330:M330)</f>
        <v>0</v>
      </c>
      <c r="O330" s="26">
        <v>4</v>
      </c>
      <c r="P330" s="26">
        <v>1</v>
      </c>
      <c r="Q330" s="26"/>
      <c r="R330" s="44">
        <f t="shared" si="14"/>
        <v>1</v>
      </c>
    </row>
    <row r="331" spans="1:18" ht="34.9" customHeight="1">
      <c r="A331" s="29" t="s">
        <v>220</v>
      </c>
      <c r="B331" s="46">
        <v>0</v>
      </c>
      <c r="C331" s="46">
        <v>0.5</v>
      </c>
      <c r="D331" s="46">
        <v>0.5</v>
      </c>
      <c r="E331" s="46"/>
      <c r="F331" s="46"/>
      <c r="G331" s="46"/>
      <c r="H331" s="46"/>
      <c r="I331" s="46"/>
      <c r="J331" s="46"/>
      <c r="K331" s="46"/>
      <c r="L331" s="46"/>
      <c r="M331" s="46"/>
      <c r="N331" s="47">
        <f>AVERAGE(A331:M331)</f>
        <v>0.33333333333333331</v>
      </c>
      <c r="O331" s="30">
        <v>4</v>
      </c>
      <c r="P331" s="30">
        <v>1</v>
      </c>
      <c r="Q331" s="30"/>
      <c r="R331" s="44">
        <f t="shared" si="14"/>
        <v>1.0833333333333333</v>
      </c>
    </row>
    <row r="332" spans="1:18" ht="34.9" customHeight="1">
      <c r="A332" s="24" t="s">
        <v>356</v>
      </c>
      <c r="B332" s="48">
        <v>0</v>
      </c>
      <c r="C332" s="48">
        <v>0</v>
      </c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5">
        <f>AVERAGE(A332:L332)</f>
        <v>0</v>
      </c>
      <c r="O332" s="26">
        <v>4</v>
      </c>
      <c r="P332" s="26">
        <v>1</v>
      </c>
      <c r="Q332" s="26"/>
      <c r="R332" s="44">
        <f t="shared" si="14"/>
        <v>1</v>
      </c>
    </row>
    <row r="333" spans="1:18" ht="34.9" customHeight="1">
      <c r="A333" s="29" t="s">
        <v>357</v>
      </c>
      <c r="B333" s="46">
        <v>0</v>
      </c>
      <c r="C333" s="46">
        <v>0</v>
      </c>
      <c r="D333" s="46">
        <v>0.5</v>
      </c>
      <c r="E333" s="46"/>
      <c r="F333" s="46"/>
      <c r="G333" s="46"/>
      <c r="H333" s="46"/>
      <c r="I333" s="46"/>
      <c r="J333" s="46"/>
      <c r="K333" s="46"/>
      <c r="L333" s="46"/>
      <c r="M333" s="46"/>
      <c r="N333" s="47">
        <f>AVERAGE(A333:M333)</f>
        <v>0.16666666666666666</v>
      </c>
      <c r="O333" s="30">
        <v>4</v>
      </c>
      <c r="P333" s="30">
        <v>1</v>
      </c>
      <c r="Q333" s="30"/>
      <c r="R333" s="44">
        <f t="shared" si="14"/>
        <v>1.0416666666666667</v>
      </c>
    </row>
    <row r="334" spans="1:18" ht="34.9" customHeight="1">
      <c r="A334" s="24" t="s">
        <v>221</v>
      </c>
      <c r="B334" s="48">
        <v>0</v>
      </c>
      <c r="C334" s="48">
        <v>0</v>
      </c>
      <c r="D334" s="48">
        <v>0.25</v>
      </c>
      <c r="E334" s="48"/>
      <c r="F334" s="48"/>
      <c r="G334" s="48"/>
      <c r="H334" s="48"/>
      <c r="I334" s="48"/>
      <c r="J334" s="48"/>
      <c r="K334" s="48"/>
      <c r="L334" s="48"/>
      <c r="M334" s="48"/>
      <c r="N334" s="45">
        <f>AVERAGE(A334:M334)</f>
        <v>8.3333333333333329E-2</v>
      </c>
      <c r="O334" s="26">
        <v>4</v>
      </c>
      <c r="P334" s="26">
        <v>1</v>
      </c>
      <c r="Q334" s="26"/>
      <c r="R334" s="44">
        <f t="shared" si="14"/>
        <v>1.0208333333333333</v>
      </c>
    </row>
    <row r="335" spans="1:18" ht="34.9" customHeight="1">
      <c r="A335" s="29" t="s">
        <v>358</v>
      </c>
      <c r="B335" s="46">
        <v>0</v>
      </c>
      <c r="C335" s="46">
        <v>0</v>
      </c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7">
        <f>AVERAGE(A335:L335)</f>
        <v>0</v>
      </c>
      <c r="O335" s="30">
        <v>4</v>
      </c>
      <c r="P335" s="30">
        <v>1</v>
      </c>
      <c r="Q335" s="30"/>
      <c r="R335" s="44">
        <f t="shared" si="14"/>
        <v>1</v>
      </c>
    </row>
    <row r="336" spans="1:18" ht="34.9" customHeight="1">
      <c r="A336" s="24" t="s">
        <v>222</v>
      </c>
      <c r="B336" s="48">
        <v>0.25</v>
      </c>
      <c r="C336" s="48">
        <v>0</v>
      </c>
      <c r="D336" s="48">
        <v>0.75</v>
      </c>
      <c r="E336" s="48"/>
      <c r="F336" s="48"/>
      <c r="G336" s="48"/>
      <c r="H336" s="48"/>
      <c r="I336" s="48"/>
      <c r="J336" s="48"/>
      <c r="K336" s="48"/>
      <c r="L336" s="48"/>
      <c r="M336" s="48"/>
      <c r="N336" s="45">
        <f t="shared" ref="N336:N341" si="16">AVERAGE(A336:M336)</f>
        <v>0.33333333333333331</v>
      </c>
      <c r="O336" s="26">
        <v>4</v>
      </c>
      <c r="P336" s="26">
        <v>1</v>
      </c>
      <c r="Q336" s="26"/>
      <c r="R336" s="44">
        <f t="shared" si="14"/>
        <v>1.0833333333333333</v>
      </c>
    </row>
    <row r="337" spans="1:18" ht="34.9" customHeight="1">
      <c r="A337" s="29" t="s">
        <v>359</v>
      </c>
      <c r="B337" s="46">
        <v>0</v>
      </c>
      <c r="C337" s="46">
        <v>0.25</v>
      </c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7">
        <f t="shared" si="16"/>
        <v>0.125</v>
      </c>
      <c r="O337" s="30">
        <v>4</v>
      </c>
      <c r="P337" s="30">
        <v>1</v>
      </c>
      <c r="Q337" s="30"/>
      <c r="R337" s="44">
        <f t="shared" si="14"/>
        <v>1.03125</v>
      </c>
    </row>
    <row r="338" spans="1:18" ht="34.9" customHeight="1">
      <c r="A338" s="24" t="s">
        <v>360</v>
      </c>
      <c r="B338" s="48">
        <v>0</v>
      </c>
      <c r="C338" s="48">
        <v>0</v>
      </c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5">
        <f t="shared" si="16"/>
        <v>0</v>
      </c>
      <c r="O338" s="26">
        <v>4</v>
      </c>
      <c r="P338" s="26">
        <v>1</v>
      </c>
      <c r="Q338" s="26"/>
      <c r="R338" s="44">
        <f t="shared" si="14"/>
        <v>1</v>
      </c>
    </row>
    <row r="339" spans="1:18" ht="34.9" customHeight="1">
      <c r="A339" s="29" t="s">
        <v>223</v>
      </c>
      <c r="B339" s="46">
        <v>0.5</v>
      </c>
      <c r="C339" s="46">
        <v>0</v>
      </c>
      <c r="D339" s="46">
        <v>0.25</v>
      </c>
      <c r="E339" s="46"/>
      <c r="F339" s="46"/>
      <c r="G339" s="46"/>
      <c r="H339" s="46"/>
      <c r="I339" s="46"/>
      <c r="J339" s="46"/>
      <c r="K339" s="46"/>
      <c r="L339" s="46"/>
      <c r="M339" s="46"/>
      <c r="N339" s="47">
        <f t="shared" si="16"/>
        <v>0.25</v>
      </c>
      <c r="O339" s="30">
        <v>4</v>
      </c>
      <c r="P339" s="30">
        <v>1</v>
      </c>
      <c r="Q339" s="30"/>
      <c r="R339" s="44">
        <f t="shared" si="14"/>
        <v>1.0625</v>
      </c>
    </row>
    <row r="340" spans="1:18" ht="34.9" customHeight="1">
      <c r="A340" s="24" t="s">
        <v>361</v>
      </c>
      <c r="B340" s="48">
        <v>0</v>
      </c>
      <c r="C340" s="48">
        <v>0.25</v>
      </c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5">
        <f t="shared" si="16"/>
        <v>0.125</v>
      </c>
      <c r="O340" s="26">
        <v>4</v>
      </c>
      <c r="P340" s="26">
        <v>1</v>
      </c>
      <c r="Q340" s="26"/>
      <c r="R340" s="44">
        <f t="shared" si="14"/>
        <v>1.03125</v>
      </c>
    </row>
    <row r="341" spans="1:18" ht="34.9" customHeight="1">
      <c r="A341" s="29" t="s">
        <v>362</v>
      </c>
      <c r="B341" s="46">
        <v>0</v>
      </c>
      <c r="C341" s="46">
        <v>0</v>
      </c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7">
        <f t="shared" si="16"/>
        <v>0</v>
      </c>
      <c r="O341" s="30">
        <v>4</v>
      </c>
      <c r="P341" s="30">
        <v>1</v>
      </c>
      <c r="Q341" s="30"/>
      <c r="R341" s="44">
        <f t="shared" si="14"/>
        <v>1</v>
      </c>
    </row>
    <row r="342" spans="1:18" ht="34.9" customHeight="1">
      <c r="A342" s="24" t="s">
        <v>363</v>
      </c>
      <c r="B342" s="48">
        <v>0</v>
      </c>
      <c r="C342" s="48">
        <v>0</v>
      </c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5">
        <f>AVERAGE(A342:L342)</f>
        <v>0</v>
      </c>
      <c r="O342" s="26">
        <v>4</v>
      </c>
      <c r="P342" s="26">
        <v>1</v>
      </c>
      <c r="Q342" s="26"/>
      <c r="R342" s="44">
        <f t="shared" si="14"/>
        <v>1</v>
      </c>
    </row>
    <row r="343" spans="1:18" ht="34.9" customHeight="1">
      <c r="A343" s="29" t="s">
        <v>224</v>
      </c>
      <c r="B343" s="46">
        <v>0</v>
      </c>
      <c r="C343" s="46">
        <v>0</v>
      </c>
      <c r="D343" s="46">
        <v>0</v>
      </c>
      <c r="E343" s="46"/>
      <c r="F343" s="46"/>
      <c r="G343" s="46"/>
      <c r="H343" s="46"/>
      <c r="I343" s="46"/>
      <c r="J343" s="46"/>
      <c r="K343" s="46"/>
      <c r="L343" s="46"/>
      <c r="M343" s="46"/>
      <c r="N343" s="47">
        <f>AVERAGE(A343:L343)</f>
        <v>0</v>
      </c>
      <c r="O343" s="30">
        <v>4</v>
      </c>
      <c r="P343" s="30">
        <v>1</v>
      </c>
      <c r="Q343" s="30"/>
      <c r="R343" s="44">
        <f t="shared" si="14"/>
        <v>1</v>
      </c>
    </row>
    <row r="344" spans="1:18" ht="34.9" customHeight="1">
      <c r="A344" s="24" t="s">
        <v>225</v>
      </c>
      <c r="B344" s="48">
        <v>0</v>
      </c>
      <c r="C344" s="48">
        <v>0</v>
      </c>
      <c r="D344" s="48">
        <v>0.25</v>
      </c>
      <c r="E344" s="48"/>
      <c r="F344" s="48"/>
      <c r="G344" s="48"/>
      <c r="H344" s="48"/>
      <c r="I344" s="48"/>
      <c r="J344" s="48"/>
      <c r="K344" s="48"/>
      <c r="L344" s="48"/>
      <c r="M344" s="48"/>
      <c r="N344" s="45">
        <f>AVERAGE(A344:M344)</f>
        <v>8.3333333333333329E-2</v>
      </c>
      <c r="O344" s="26">
        <v>4</v>
      </c>
      <c r="P344" s="26">
        <v>1</v>
      </c>
      <c r="Q344" s="26"/>
      <c r="R344" s="44">
        <f t="shared" si="14"/>
        <v>1.0208333333333333</v>
      </c>
    </row>
    <row r="345" spans="1:18" ht="34.9" customHeight="1">
      <c r="A345" s="29" t="s">
        <v>226</v>
      </c>
      <c r="B345" s="46">
        <v>0</v>
      </c>
      <c r="C345" s="46">
        <v>0</v>
      </c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7">
        <f>AVERAGE(A345:M345)</f>
        <v>0</v>
      </c>
      <c r="O345" s="30">
        <v>4</v>
      </c>
      <c r="P345" s="30">
        <v>1</v>
      </c>
      <c r="Q345" s="30"/>
      <c r="R345" s="44">
        <f t="shared" si="14"/>
        <v>1</v>
      </c>
    </row>
    <row r="346" spans="1:18" ht="34.9" customHeight="1">
      <c r="A346" s="24" t="s">
        <v>227</v>
      </c>
      <c r="B346" s="48">
        <v>0</v>
      </c>
      <c r="C346" s="48">
        <v>0</v>
      </c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5">
        <f>AVERAGE(A346:L346)</f>
        <v>0</v>
      </c>
      <c r="O346" s="26">
        <v>4</v>
      </c>
      <c r="P346" s="26">
        <v>1</v>
      </c>
      <c r="Q346" s="26"/>
      <c r="R346" s="44">
        <f t="shared" si="14"/>
        <v>1</v>
      </c>
    </row>
    <row r="347" spans="1:18" ht="34.9" customHeight="1">
      <c r="A347" s="29" t="s">
        <v>228</v>
      </c>
      <c r="B347" s="46">
        <v>0.5</v>
      </c>
      <c r="C347" s="46">
        <v>0.5</v>
      </c>
      <c r="D347" s="46">
        <v>1.25</v>
      </c>
      <c r="E347" s="46"/>
      <c r="F347" s="46"/>
      <c r="G347" s="46"/>
      <c r="H347" s="46"/>
      <c r="I347" s="46"/>
      <c r="J347" s="46"/>
      <c r="K347" s="46"/>
      <c r="L347" s="46"/>
      <c r="M347" s="46"/>
      <c r="N347" s="47">
        <f t="shared" ref="N347:N352" si="17">AVERAGE(A347:M347)</f>
        <v>0.75</v>
      </c>
      <c r="O347" s="30">
        <v>4</v>
      </c>
      <c r="P347" s="30">
        <v>1</v>
      </c>
      <c r="Q347" s="30"/>
      <c r="R347" s="44">
        <f t="shared" si="14"/>
        <v>1.1875</v>
      </c>
    </row>
    <row r="348" spans="1:18" ht="34.9" customHeight="1">
      <c r="A348" s="24" t="s">
        <v>229</v>
      </c>
      <c r="B348" s="48">
        <v>1.5</v>
      </c>
      <c r="C348" s="48">
        <v>2.5</v>
      </c>
      <c r="D348" s="48">
        <v>3.75</v>
      </c>
      <c r="E348" s="48"/>
      <c r="F348" s="48"/>
      <c r="G348" s="48"/>
      <c r="H348" s="48"/>
      <c r="I348" s="48"/>
      <c r="J348" s="48"/>
      <c r="K348" s="48"/>
      <c r="L348" s="48"/>
      <c r="M348" s="48"/>
      <c r="N348" s="45">
        <f t="shared" si="17"/>
        <v>2.5833333333333335</v>
      </c>
      <c r="O348" s="26">
        <v>4</v>
      </c>
      <c r="P348" s="26">
        <v>1</v>
      </c>
      <c r="Q348" s="26"/>
      <c r="R348" s="44">
        <f t="shared" si="14"/>
        <v>1.6458333333333335</v>
      </c>
    </row>
    <row r="349" spans="1:18" ht="34.9" customHeight="1">
      <c r="A349" s="29" t="s">
        <v>364</v>
      </c>
      <c r="B349" s="46">
        <v>0</v>
      </c>
      <c r="C349" s="46">
        <v>0</v>
      </c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7">
        <f t="shared" si="17"/>
        <v>0</v>
      </c>
      <c r="O349" s="30">
        <v>4</v>
      </c>
      <c r="P349" s="30">
        <v>1</v>
      </c>
      <c r="Q349" s="30"/>
      <c r="R349" s="44">
        <f t="shared" si="14"/>
        <v>1</v>
      </c>
    </row>
    <row r="350" spans="1:18" ht="34.9" customHeight="1">
      <c r="A350" s="24" t="s">
        <v>365</v>
      </c>
      <c r="B350" s="48">
        <v>0</v>
      </c>
      <c r="C350" s="48">
        <v>0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5">
        <f t="shared" si="17"/>
        <v>0</v>
      </c>
      <c r="O350" s="26">
        <v>4</v>
      </c>
      <c r="P350" s="26">
        <v>1</v>
      </c>
      <c r="Q350" s="26"/>
      <c r="R350" s="44">
        <f t="shared" si="14"/>
        <v>1</v>
      </c>
    </row>
    <row r="351" spans="1:18" ht="34.9" customHeight="1">
      <c r="A351" s="29" t="s">
        <v>366</v>
      </c>
      <c r="B351" s="46">
        <v>0</v>
      </c>
      <c r="C351" s="46">
        <v>0</v>
      </c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7">
        <f t="shared" si="17"/>
        <v>0</v>
      </c>
      <c r="O351" s="30">
        <v>4</v>
      </c>
      <c r="P351" s="30">
        <v>1</v>
      </c>
      <c r="Q351" s="30"/>
      <c r="R351" s="44">
        <f t="shared" si="14"/>
        <v>1</v>
      </c>
    </row>
    <row r="352" spans="1:18" ht="34.9" customHeight="1">
      <c r="A352" s="24" t="s">
        <v>367</v>
      </c>
      <c r="B352" s="48">
        <v>0</v>
      </c>
      <c r="C352" s="48">
        <v>0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5">
        <f t="shared" si="17"/>
        <v>0</v>
      </c>
      <c r="O352" s="26">
        <v>4</v>
      </c>
      <c r="P352" s="26">
        <v>1</v>
      </c>
      <c r="Q352" s="26"/>
      <c r="R352" s="44">
        <f t="shared" si="14"/>
        <v>1</v>
      </c>
    </row>
    <row r="353" spans="1:18" ht="34.9" customHeight="1">
      <c r="A353" s="29" t="s">
        <v>382</v>
      </c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7"/>
      <c r="O353" s="30"/>
      <c r="P353" s="30"/>
      <c r="Q353" s="30"/>
      <c r="R353" s="44"/>
    </row>
    <row r="354" spans="1:18" ht="34.9" customHeight="1">
      <c r="A354" s="24" t="s">
        <v>383</v>
      </c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5"/>
      <c r="O354" s="26"/>
      <c r="P354" s="26"/>
      <c r="Q354" s="26"/>
      <c r="R354" s="44"/>
    </row>
    <row r="355" spans="1:18" ht="34.9" customHeight="1">
      <c r="A355" s="29" t="s">
        <v>384</v>
      </c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7"/>
      <c r="O355" s="30"/>
      <c r="P355" s="30"/>
      <c r="Q355" s="30"/>
      <c r="R355" s="44"/>
    </row>
    <row r="356" spans="1:18" ht="34.9" customHeight="1">
      <c r="A356" s="24" t="s">
        <v>385</v>
      </c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5"/>
      <c r="O356" s="26"/>
      <c r="P356" s="26"/>
      <c r="Q356" s="26"/>
      <c r="R356" s="44"/>
    </row>
    <row r="357" spans="1:18" ht="34.9" customHeight="1">
      <c r="A357" s="29" t="s">
        <v>386</v>
      </c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7"/>
      <c r="O357" s="30"/>
      <c r="P357" s="30"/>
      <c r="Q357" s="30"/>
      <c r="R357" s="44"/>
    </row>
    <row r="358" spans="1:18" ht="34.9" customHeight="1">
      <c r="A358" s="24" t="s">
        <v>387</v>
      </c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5"/>
      <c r="O358" s="26"/>
      <c r="P358" s="26"/>
      <c r="Q358" s="26"/>
      <c r="R358" s="44"/>
    </row>
    <row r="359" spans="1:18" ht="34.9" customHeight="1">
      <c r="A359" s="29" t="s">
        <v>388</v>
      </c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7"/>
      <c r="O359" s="30"/>
      <c r="P359" s="30"/>
      <c r="Q359" s="30"/>
      <c r="R359" s="44"/>
    </row>
    <row r="360" spans="1:18" ht="34.9" customHeight="1">
      <c r="A360" s="24" t="s">
        <v>389</v>
      </c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5"/>
      <c r="O360" s="26"/>
      <c r="P360" s="26"/>
      <c r="Q360" s="26"/>
      <c r="R360" s="44"/>
    </row>
    <row r="361" spans="1:18" ht="34.9" customHeight="1">
      <c r="A361" s="29" t="s">
        <v>390</v>
      </c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7"/>
      <c r="O361" s="30"/>
      <c r="P361" s="30"/>
      <c r="Q361" s="30"/>
      <c r="R361" s="44"/>
    </row>
    <row r="362" spans="1:18" ht="34.9" customHeight="1">
      <c r="A362" s="24" t="s">
        <v>391</v>
      </c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5"/>
      <c r="O362" s="26"/>
      <c r="P362" s="26"/>
      <c r="Q362" s="26"/>
      <c r="R362" s="44"/>
    </row>
    <row r="363" spans="1:18" s="55" customFormat="1" ht="34.9" customHeight="1" thickBot="1">
      <c r="A363" s="49" t="s">
        <v>100</v>
      </c>
      <c r="B363" s="50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2"/>
      <c r="O363" s="53"/>
      <c r="P363" s="53"/>
      <c r="Q363" s="53"/>
      <c r="R363" s="54"/>
    </row>
    <row r="364" spans="1:18" ht="34.9" customHeight="1">
      <c r="A364" s="19" t="s">
        <v>230</v>
      </c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43"/>
      <c r="O364" s="30"/>
      <c r="P364" s="30"/>
      <c r="Q364" s="30"/>
      <c r="R364" s="44"/>
    </row>
    <row r="365" spans="1:18" ht="34.9" customHeight="1">
      <c r="A365" s="24" t="s">
        <v>368</v>
      </c>
      <c r="B365" s="48">
        <v>0</v>
      </c>
      <c r="C365" s="48"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5">
        <f>AVERAGE(A365:M365)</f>
        <v>0</v>
      </c>
      <c r="O365" s="26">
        <v>4</v>
      </c>
      <c r="P365" s="26">
        <v>1</v>
      </c>
      <c r="Q365" s="26"/>
      <c r="R365" s="44">
        <f t="shared" si="14"/>
        <v>1</v>
      </c>
    </row>
    <row r="366" spans="1:18" ht="34.9" customHeight="1">
      <c r="A366" s="29" t="s">
        <v>231</v>
      </c>
      <c r="B366" s="46">
        <v>0</v>
      </c>
      <c r="C366" s="46">
        <v>0</v>
      </c>
      <c r="D366" s="46">
        <v>0.25</v>
      </c>
      <c r="E366" s="46"/>
      <c r="F366" s="46"/>
      <c r="G366" s="46"/>
      <c r="H366" s="46"/>
      <c r="I366" s="46"/>
      <c r="J366" s="46"/>
      <c r="K366" s="46"/>
      <c r="L366" s="46"/>
      <c r="M366" s="46"/>
      <c r="N366" s="47">
        <f>AVERAGE(A366:M366)</f>
        <v>8.3333333333333329E-2</v>
      </c>
      <c r="O366" s="30">
        <v>4</v>
      </c>
      <c r="P366" s="30">
        <v>1</v>
      </c>
      <c r="Q366" s="30"/>
      <c r="R366" s="44">
        <f t="shared" si="14"/>
        <v>1.0208333333333333</v>
      </c>
    </row>
    <row r="367" spans="1:18" ht="34.9" customHeight="1">
      <c r="A367" s="24" t="s">
        <v>232</v>
      </c>
      <c r="B367" s="48">
        <v>0</v>
      </c>
      <c r="C367" s="48">
        <v>0</v>
      </c>
      <c r="D367" s="48">
        <v>0</v>
      </c>
      <c r="E367" s="48"/>
      <c r="F367" s="48"/>
      <c r="G367" s="48"/>
      <c r="H367" s="48"/>
      <c r="I367" s="48"/>
      <c r="J367" s="48"/>
      <c r="K367" s="48"/>
      <c r="L367" s="48"/>
      <c r="M367" s="48"/>
      <c r="N367" s="45">
        <f>AVERAGE(A367:L367)</f>
        <v>0</v>
      </c>
      <c r="O367" s="26">
        <v>4</v>
      </c>
      <c r="P367" s="26">
        <v>1</v>
      </c>
      <c r="Q367" s="26"/>
      <c r="R367" s="44">
        <f t="shared" si="14"/>
        <v>1</v>
      </c>
    </row>
    <row r="368" spans="1:18" ht="34.9" customHeight="1">
      <c r="A368" s="29" t="s">
        <v>233</v>
      </c>
      <c r="B368" s="46">
        <v>0</v>
      </c>
      <c r="C368" s="46">
        <v>0.25</v>
      </c>
      <c r="D368" s="46">
        <v>0.25</v>
      </c>
      <c r="E368" s="46"/>
      <c r="F368" s="46"/>
      <c r="G368" s="46"/>
      <c r="H368" s="46"/>
      <c r="I368" s="46"/>
      <c r="J368" s="46"/>
      <c r="K368" s="46"/>
      <c r="L368" s="46"/>
      <c r="M368" s="46"/>
      <c r="N368" s="47">
        <f>AVERAGE(A368:M368)</f>
        <v>0.16666666666666666</v>
      </c>
      <c r="O368" s="30">
        <v>4</v>
      </c>
      <c r="P368" s="30">
        <v>1</v>
      </c>
      <c r="Q368" s="30"/>
      <c r="R368" s="44">
        <f t="shared" si="14"/>
        <v>1.0416666666666667</v>
      </c>
    </row>
    <row r="369" spans="1:18" ht="34.9" customHeight="1">
      <c r="A369" s="24" t="s">
        <v>234</v>
      </c>
      <c r="B369" s="48">
        <v>1.5</v>
      </c>
      <c r="C369" s="48">
        <v>0.75</v>
      </c>
      <c r="D369" s="48">
        <v>1.5</v>
      </c>
      <c r="E369" s="48"/>
      <c r="F369" s="48"/>
      <c r="G369" s="48"/>
      <c r="H369" s="48"/>
      <c r="I369" s="48"/>
      <c r="J369" s="48"/>
      <c r="K369" s="48"/>
      <c r="L369" s="48"/>
      <c r="M369" s="48"/>
      <c r="N369" s="45">
        <f>AVERAGE(A369:M369)</f>
        <v>1.25</v>
      </c>
      <c r="O369" s="26">
        <v>4</v>
      </c>
      <c r="P369" s="26">
        <v>1</v>
      </c>
      <c r="Q369" s="26"/>
      <c r="R369" s="44">
        <f t="shared" si="14"/>
        <v>1.3125</v>
      </c>
    </row>
    <row r="370" spans="1:18" ht="34.9" customHeight="1">
      <c r="A370" s="29" t="s">
        <v>235</v>
      </c>
      <c r="B370" s="46">
        <v>0.5</v>
      </c>
      <c r="C370" s="46">
        <v>0.75</v>
      </c>
      <c r="D370" s="46">
        <v>0.25</v>
      </c>
      <c r="E370" s="46"/>
      <c r="F370" s="46"/>
      <c r="G370" s="46"/>
      <c r="H370" s="46"/>
      <c r="I370" s="46"/>
      <c r="J370" s="46"/>
      <c r="K370" s="46"/>
      <c r="L370" s="46"/>
      <c r="M370" s="46"/>
      <c r="N370" s="47">
        <f>AVERAGE(A370:M370)</f>
        <v>0.5</v>
      </c>
      <c r="O370" s="30">
        <v>4</v>
      </c>
      <c r="P370" s="30">
        <v>1</v>
      </c>
      <c r="Q370" s="30"/>
      <c r="R370" s="44">
        <f t="shared" si="14"/>
        <v>1.125</v>
      </c>
    </row>
    <row r="371" spans="1:18" ht="34.9" customHeight="1">
      <c r="A371" s="24" t="s">
        <v>236</v>
      </c>
      <c r="B371" s="48">
        <v>0.25</v>
      </c>
      <c r="C371" s="48">
        <v>0.5</v>
      </c>
      <c r="D371" s="48">
        <v>0.5</v>
      </c>
      <c r="E371" s="48"/>
      <c r="F371" s="48"/>
      <c r="G371" s="48"/>
      <c r="H371" s="48"/>
      <c r="I371" s="48"/>
      <c r="J371" s="48"/>
      <c r="K371" s="48"/>
      <c r="L371" s="48"/>
      <c r="M371" s="48"/>
      <c r="N371" s="45">
        <f>AVERAGE(A371:M371)</f>
        <v>0.41666666666666669</v>
      </c>
      <c r="O371" s="26">
        <v>4</v>
      </c>
      <c r="P371" s="26">
        <v>1</v>
      </c>
      <c r="Q371" s="26"/>
      <c r="R371" s="44">
        <f t="shared" si="14"/>
        <v>1.1041666666666667</v>
      </c>
    </row>
    <row r="372" spans="1:18" ht="34.9" customHeight="1">
      <c r="A372" s="29" t="s">
        <v>382</v>
      </c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7"/>
      <c r="O372" s="30"/>
      <c r="P372" s="30"/>
      <c r="Q372" s="30"/>
      <c r="R372" s="44"/>
    </row>
    <row r="373" spans="1:18" ht="34.9" customHeight="1">
      <c r="A373" s="24" t="s">
        <v>383</v>
      </c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5"/>
      <c r="O373" s="26"/>
      <c r="P373" s="26"/>
      <c r="Q373" s="26"/>
      <c r="R373" s="44"/>
    </row>
    <row r="374" spans="1:18" ht="34.9" customHeight="1">
      <c r="A374" s="29" t="s">
        <v>384</v>
      </c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7"/>
      <c r="O374" s="30"/>
      <c r="P374" s="30"/>
      <c r="Q374" s="30"/>
      <c r="R374" s="44"/>
    </row>
    <row r="375" spans="1:18" ht="34.9" customHeight="1">
      <c r="A375" s="24" t="s">
        <v>385</v>
      </c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5"/>
      <c r="O375" s="26"/>
      <c r="P375" s="26"/>
      <c r="Q375" s="26"/>
      <c r="R375" s="44"/>
    </row>
    <row r="376" spans="1:18" ht="34.9" customHeight="1">
      <c r="A376" s="29" t="s">
        <v>386</v>
      </c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7"/>
      <c r="O376" s="30"/>
      <c r="P376" s="30"/>
      <c r="Q376" s="30"/>
      <c r="R376" s="44"/>
    </row>
    <row r="377" spans="1:18" s="55" customFormat="1" ht="34.9" customHeight="1" thickBot="1">
      <c r="A377" s="49" t="s">
        <v>100</v>
      </c>
      <c r="B377" s="50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2"/>
      <c r="O377" s="53"/>
      <c r="P377" s="53"/>
      <c r="Q377" s="53"/>
      <c r="R377" s="54"/>
    </row>
    <row r="378" spans="1:18" ht="34.9" customHeight="1">
      <c r="A378" s="19" t="s">
        <v>237</v>
      </c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43"/>
      <c r="O378" s="30"/>
      <c r="P378" s="30"/>
      <c r="Q378" s="30"/>
      <c r="R378" s="44"/>
    </row>
    <row r="379" spans="1:18" ht="34.9" customHeight="1">
      <c r="A379" s="24" t="s">
        <v>369</v>
      </c>
      <c r="B379" s="48">
        <v>0</v>
      </c>
      <c r="C379" s="48">
        <v>0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5">
        <f>AVERAGE(A379:M379)</f>
        <v>0</v>
      </c>
      <c r="O379" s="26">
        <v>4</v>
      </c>
      <c r="P379" s="26">
        <v>1</v>
      </c>
      <c r="Q379" s="26"/>
      <c r="R379" s="44">
        <f t="shared" si="14"/>
        <v>1</v>
      </c>
    </row>
    <row r="380" spans="1:18" ht="34.9" customHeight="1">
      <c r="A380" s="29" t="s">
        <v>370</v>
      </c>
      <c r="B380" s="46">
        <v>0</v>
      </c>
      <c r="C380" s="46">
        <v>0</v>
      </c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7">
        <f>AVERAGE(A380:M380)</f>
        <v>0</v>
      </c>
      <c r="O380" s="30">
        <v>4</v>
      </c>
      <c r="P380" s="30">
        <v>1</v>
      </c>
      <c r="Q380" s="30"/>
      <c r="R380" s="44">
        <f t="shared" si="14"/>
        <v>1</v>
      </c>
    </row>
    <row r="381" spans="1:18" ht="34.9" customHeight="1">
      <c r="A381" s="24" t="s">
        <v>371</v>
      </c>
      <c r="B381" s="48">
        <v>0</v>
      </c>
      <c r="C381" s="48"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5">
        <f>AVERAGE(A381:M381)</f>
        <v>0</v>
      </c>
      <c r="O381" s="26">
        <v>4</v>
      </c>
      <c r="P381" s="26">
        <v>1</v>
      </c>
      <c r="Q381" s="26"/>
      <c r="R381" s="44">
        <f t="shared" si="14"/>
        <v>1</v>
      </c>
    </row>
    <row r="382" spans="1:18" ht="34.9" customHeight="1">
      <c r="A382" s="29" t="s">
        <v>238</v>
      </c>
      <c r="B382" s="46">
        <v>1</v>
      </c>
      <c r="C382" s="46">
        <v>2.5</v>
      </c>
      <c r="D382" s="46">
        <v>1</v>
      </c>
      <c r="E382" s="46"/>
      <c r="F382" s="46"/>
      <c r="G382" s="46"/>
      <c r="H382" s="46"/>
      <c r="I382" s="46"/>
      <c r="J382" s="46"/>
      <c r="K382" s="46"/>
      <c r="L382" s="46"/>
      <c r="M382" s="46"/>
      <c r="N382" s="47">
        <f t="shared" ref="N382:N394" si="18">AVERAGE(A382:M382)</f>
        <v>1.5</v>
      </c>
      <c r="O382" s="30">
        <v>4</v>
      </c>
      <c r="P382" s="30">
        <v>1</v>
      </c>
      <c r="Q382" s="30"/>
      <c r="R382" s="44">
        <f t="shared" si="14"/>
        <v>1.375</v>
      </c>
    </row>
    <row r="383" spans="1:18" ht="34.9" customHeight="1">
      <c r="A383" s="24" t="s">
        <v>239</v>
      </c>
      <c r="B383" s="48">
        <v>0</v>
      </c>
      <c r="C383" s="48">
        <v>0.25</v>
      </c>
      <c r="D383" s="48">
        <v>0.75</v>
      </c>
      <c r="E383" s="48"/>
      <c r="F383" s="48"/>
      <c r="G383" s="48"/>
      <c r="H383" s="48"/>
      <c r="I383" s="48"/>
      <c r="J383" s="48"/>
      <c r="K383" s="48"/>
      <c r="L383" s="48"/>
      <c r="M383" s="48"/>
      <c r="N383" s="45">
        <f t="shared" si="18"/>
        <v>0.33333333333333331</v>
      </c>
      <c r="O383" s="26">
        <v>4</v>
      </c>
      <c r="P383" s="26">
        <v>1</v>
      </c>
      <c r="Q383" s="26"/>
      <c r="R383" s="44">
        <f t="shared" si="14"/>
        <v>1.0833333333333333</v>
      </c>
    </row>
    <row r="384" spans="1:18" ht="34.9" customHeight="1">
      <c r="A384" s="29" t="s">
        <v>240</v>
      </c>
      <c r="B384" s="46">
        <v>7.75</v>
      </c>
      <c r="C384" s="46">
        <v>5.25</v>
      </c>
      <c r="D384" s="46">
        <v>5</v>
      </c>
      <c r="E384" s="46"/>
      <c r="F384" s="46"/>
      <c r="G384" s="46"/>
      <c r="H384" s="46"/>
      <c r="I384" s="46"/>
      <c r="J384" s="46"/>
      <c r="K384" s="46"/>
      <c r="L384" s="46"/>
      <c r="M384" s="46"/>
      <c r="N384" s="47">
        <f t="shared" si="18"/>
        <v>6</v>
      </c>
      <c r="O384" s="30">
        <v>4</v>
      </c>
      <c r="P384" s="30">
        <v>1</v>
      </c>
      <c r="Q384" s="30"/>
      <c r="R384" s="44">
        <f t="shared" si="14"/>
        <v>2.5</v>
      </c>
    </row>
    <row r="385" spans="1:18" ht="34.9" customHeight="1">
      <c r="A385" s="24" t="s">
        <v>241</v>
      </c>
      <c r="B385" s="48">
        <v>1.75</v>
      </c>
      <c r="C385" s="48">
        <v>1.25</v>
      </c>
      <c r="D385" s="48">
        <v>2.25</v>
      </c>
      <c r="E385" s="48"/>
      <c r="F385" s="48"/>
      <c r="G385" s="48"/>
      <c r="H385" s="48"/>
      <c r="I385" s="48"/>
      <c r="J385" s="48"/>
      <c r="K385" s="48"/>
      <c r="L385" s="48"/>
      <c r="M385" s="48"/>
      <c r="N385" s="45">
        <f t="shared" si="18"/>
        <v>1.75</v>
      </c>
      <c r="O385" s="26">
        <v>4</v>
      </c>
      <c r="P385" s="26">
        <v>1</v>
      </c>
      <c r="Q385" s="26"/>
      <c r="R385" s="44">
        <f t="shared" si="14"/>
        <v>1.4375</v>
      </c>
    </row>
    <row r="386" spans="1:18" ht="34.9" customHeight="1">
      <c r="A386" s="29" t="s">
        <v>242</v>
      </c>
      <c r="B386" s="46">
        <v>11.75</v>
      </c>
      <c r="C386" s="46">
        <v>5</v>
      </c>
      <c r="D386" s="46">
        <v>6</v>
      </c>
      <c r="E386" s="46"/>
      <c r="F386" s="46"/>
      <c r="G386" s="46"/>
      <c r="H386" s="46"/>
      <c r="I386" s="46"/>
      <c r="J386" s="46"/>
      <c r="K386" s="46"/>
      <c r="L386" s="46"/>
      <c r="M386" s="46"/>
      <c r="N386" s="47">
        <f t="shared" si="18"/>
        <v>7.583333333333333</v>
      </c>
      <c r="O386" s="30">
        <v>4</v>
      </c>
      <c r="P386" s="30">
        <v>1</v>
      </c>
      <c r="Q386" s="30"/>
      <c r="R386" s="44">
        <f t="shared" si="14"/>
        <v>2.895833333333333</v>
      </c>
    </row>
    <row r="387" spans="1:18" ht="34.9" customHeight="1">
      <c r="A387" s="24" t="s">
        <v>243</v>
      </c>
      <c r="B387" s="48">
        <v>1.25</v>
      </c>
      <c r="C387" s="48">
        <v>3</v>
      </c>
      <c r="D387" s="48">
        <v>5</v>
      </c>
      <c r="E387" s="48"/>
      <c r="F387" s="48"/>
      <c r="G387" s="48"/>
      <c r="H387" s="48"/>
      <c r="I387" s="48"/>
      <c r="J387" s="48"/>
      <c r="K387" s="48"/>
      <c r="L387" s="48"/>
      <c r="M387" s="48"/>
      <c r="N387" s="45">
        <f t="shared" si="18"/>
        <v>3.0833333333333335</v>
      </c>
      <c r="O387" s="26">
        <v>4</v>
      </c>
      <c r="P387" s="26">
        <v>1</v>
      </c>
      <c r="Q387" s="26"/>
      <c r="R387" s="44">
        <f t="shared" si="14"/>
        <v>1.7708333333333335</v>
      </c>
    </row>
    <row r="388" spans="1:18" ht="34.9" customHeight="1">
      <c r="A388" s="29" t="s">
        <v>244</v>
      </c>
      <c r="B388" s="46">
        <v>3.25</v>
      </c>
      <c r="C388" s="46">
        <v>3.75</v>
      </c>
      <c r="D388" s="46">
        <v>3.75</v>
      </c>
      <c r="E388" s="46"/>
      <c r="F388" s="46"/>
      <c r="G388" s="46"/>
      <c r="H388" s="46"/>
      <c r="I388" s="46"/>
      <c r="J388" s="46"/>
      <c r="K388" s="46"/>
      <c r="L388" s="46"/>
      <c r="M388" s="46"/>
      <c r="N388" s="47">
        <f t="shared" si="18"/>
        <v>3.5833333333333335</v>
      </c>
      <c r="O388" s="30">
        <v>4</v>
      </c>
      <c r="P388" s="30">
        <v>1</v>
      </c>
      <c r="Q388" s="30"/>
      <c r="R388" s="44">
        <f t="shared" si="14"/>
        <v>1.8958333333333335</v>
      </c>
    </row>
    <row r="389" spans="1:18" ht="34.9" customHeight="1">
      <c r="A389" s="24" t="s">
        <v>245</v>
      </c>
      <c r="B389" s="48">
        <v>1.25</v>
      </c>
      <c r="C389" s="48">
        <v>1.25</v>
      </c>
      <c r="D389" s="48">
        <v>1</v>
      </c>
      <c r="E389" s="48"/>
      <c r="F389" s="48"/>
      <c r="G389" s="48"/>
      <c r="H389" s="48"/>
      <c r="I389" s="48"/>
      <c r="J389" s="48"/>
      <c r="K389" s="48"/>
      <c r="L389" s="48"/>
      <c r="M389" s="48"/>
      <c r="N389" s="45">
        <f t="shared" si="18"/>
        <v>1.1666666666666667</v>
      </c>
      <c r="O389" s="26">
        <v>4</v>
      </c>
      <c r="P389" s="26">
        <v>1</v>
      </c>
      <c r="Q389" s="26"/>
      <c r="R389" s="44">
        <f t="shared" ref="R389:R427" si="19">N389/O389+P389</f>
        <v>1.2916666666666667</v>
      </c>
    </row>
    <row r="390" spans="1:18" ht="34.9" customHeight="1">
      <c r="A390" s="29" t="s">
        <v>246</v>
      </c>
      <c r="B390" s="46">
        <v>0.75</v>
      </c>
      <c r="C390" s="46">
        <v>0</v>
      </c>
      <c r="D390" s="46">
        <v>3.25</v>
      </c>
      <c r="E390" s="46"/>
      <c r="F390" s="46"/>
      <c r="G390" s="46"/>
      <c r="H390" s="46"/>
      <c r="I390" s="46"/>
      <c r="J390" s="46"/>
      <c r="K390" s="46"/>
      <c r="L390" s="46"/>
      <c r="M390" s="46"/>
      <c r="N390" s="47">
        <f t="shared" si="18"/>
        <v>1.3333333333333333</v>
      </c>
      <c r="O390" s="30">
        <v>4</v>
      </c>
      <c r="P390" s="30">
        <v>1</v>
      </c>
      <c r="Q390" s="30"/>
      <c r="R390" s="44">
        <f t="shared" si="19"/>
        <v>1.3333333333333333</v>
      </c>
    </row>
    <row r="391" spans="1:18" ht="34.9" customHeight="1">
      <c r="A391" s="24" t="s">
        <v>247</v>
      </c>
      <c r="B391" s="48">
        <v>1</v>
      </c>
      <c r="C391" s="48">
        <v>0.25</v>
      </c>
      <c r="D391" s="48">
        <v>0</v>
      </c>
      <c r="E391" s="48"/>
      <c r="F391" s="48"/>
      <c r="G391" s="48"/>
      <c r="H391" s="48"/>
      <c r="I391" s="48"/>
      <c r="J391" s="48"/>
      <c r="K391" s="48"/>
      <c r="L391" s="48"/>
      <c r="M391" s="48"/>
      <c r="N391" s="45">
        <f t="shared" si="18"/>
        <v>0.41666666666666669</v>
      </c>
      <c r="O391" s="26">
        <v>4</v>
      </c>
      <c r="P391" s="26">
        <v>1</v>
      </c>
      <c r="Q391" s="26"/>
      <c r="R391" s="44">
        <f t="shared" si="19"/>
        <v>1.1041666666666667</v>
      </c>
    </row>
    <row r="392" spans="1:18" ht="34.9" customHeight="1">
      <c r="A392" s="29" t="s">
        <v>248</v>
      </c>
      <c r="B392" s="46">
        <v>2</v>
      </c>
      <c r="C392" s="46">
        <v>1.5</v>
      </c>
      <c r="D392" s="46">
        <v>6.75</v>
      </c>
      <c r="E392" s="46"/>
      <c r="F392" s="46"/>
      <c r="G392" s="46"/>
      <c r="H392" s="46"/>
      <c r="I392" s="46"/>
      <c r="J392" s="46"/>
      <c r="K392" s="46"/>
      <c r="L392" s="46"/>
      <c r="M392" s="46"/>
      <c r="N392" s="47">
        <f t="shared" si="18"/>
        <v>3.4166666666666665</v>
      </c>
      <c r="O392" s="30">
        <v>4</v>
      </c>
      <c r="P392" s="30">
        <v>1</v>
      </c>
      <c r="Q392" s="30"/>
      <c r="R392" s="44">
        <f t="shared" si="19"/>
        <v>1.8541666666666665</v>
      </c>
    </row>
    <row r="393" spans="1:18" ht="34.9" customHeight="1">
      <c r="A393" s="24" t="s">
        <v>249</v>
      </c>
      <c r="B393" s="48">
        <v>1.5</v>
      </c>
      <c r="C393" s="48">
        <v>1</v>
      </c>
      <c r="D393" s="48">
        <v>0</v>
      </c>
      <c r="E393" s="48"/>
      <c r="F393" s="48"/>
      <c r="G393" s="48"/>
      <c r="H393" s="48"/>
      <c r="I393" s="48"/>
      <c r="J393" s="48"/>
      <c r="K393" s="48"/>
      <c r="L393" s="48"/>
      <c r="M393" s="48"/>
      <c r="N393" s="45">
        <f t="shared" si="18"/>
        <v>0.83333333333333337</v>
      </c>
      <c r="O393" s="26">
        <v>4</v>
      </c>
      <c r="P393" s="26">
        <v>1</v>
      </c>
      <c r="Q393" s="26"/>
      <c r="R393" s="44">
        <f t="shared" si="19"/>
        <v>1.2083333333333333</v>
      </c>
    </row>
    <row r="394" spans="1:18" ht="34.9" customHeight="1">
      <c r="A394" s="29" t="s">
        <v>250</v>
      </c>
      <c r="B394" s="46">
        <v>1.5</v>
      </c>
      <c r="C394" s="46">
        <v>2.25</v>
      </c>
      <c r="D394" s="46">
        <v>1.25</v>
      </c>
      <c r="E394" s="46"/>
      <c r="F394" s="46"/>
      <c r="G394" s="46"/>
      <c r="H394" s="46"/>
      <c r="I394" s="46"/>
      <c r="J394" s="46"/>
      <c r="K394" s="46"/>
      <c r="L394" s="46"/>
      <c r="M394" s="46"/>
      <c r="N394" s="47">
        <f t="shared" si="18"/>
        <v>1.6666666666666667</v>
      </c>
      <c r="O394" s="30">
        <v>4</v>
      </c>
      <c r="P394" s="30">
        <v>1</v>
      </c>
      <c r="Q394" s="30"/>
      <c r="R394" s="44">
        <f t="shared" si="19"/>
        <v>1.4166666666666667</v>
      </c>
    </row>
    <row r="395" spans="1:18" ht="34.9" customHeight="1">
      <c r="A395" s="24" t="s">
        <v>372</v>
      </c>
      <c r="B395" s="48">
        <v>0</v>
      </c>
      <c r="C395" s="48">
        <v>0</v>
      </c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5">
        <f>AVERAGE(A395:M395)</f>
        <v>0</v>
      </c>
      <c r="O395" s="26">
        <v>4</v>
      </c>
      <c r="P395" s="26">
        <v>1</v>
      </c>
      <c r="Q395" s="26"/>
      <c r="R395" s="44">
        <f t="shared" si="19"/>
        <v>1</v>
      </c>
    </row>
    <row r="396" spans="1:18" ht="34.9" customHeight="1">
      <c r="A396" s="29" t="s">
        <v>373</v>
      </c>
      <c r="B396" s="46">
        <v>0</v>
      </c>
      <c r="C396" s="46">
        <v>0</v>
      </c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7">
        <f>AVERAGE(A396:M396)</f>
        <v>0</v>
      </c>
      <c r="O396" s="30">
        <v>4</v>
      </c>
      <c r="P396" s="30">
        <v>1</v>
      </c>
      <c r="Q396" s="30"/>
      <c r="R396" s="44">
        <f t="shared" si="19"/>
        <v>1</v>
      </c>
    </row>
    <row r="397" spans="1:18" ht="34.9" customHeight="1">
      <c r="A397" s="24" t="s">
        <v>374</v>
      </c>
      <c r="B397" s="48">
        <v>0</v>
      </c>
      <c r="C397" s="48">
        <v>0</v>
      </c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5">
        <f>AVERAGE(A397:M397)</f>
        <v>0</v>
      </c>
      <c r="O397" s="26">
        <v>4</v>
      </c>
      <c r="P397" s="26">
        <v>1</v>
      </c>
      <c r="Q397" s="26"/>
      <c r="R397" s="44">
        <f t="shared" si="19"/>
        <v>1</v>
      </c>
    </row>
    <row r="398" spans="1:18" ht="34.9" customHeight="1">
      <c r="A398" s="29" t="s">
        <v>375</v>
      </c>
      <c r="B398" s="46">
        <v>0</v>
      </c>
      <c r="C398" s="46">
        <v>0</v>
      </c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7">
        <f>AVERAGE(A398:M398)</f>
        <v>0</v>
      </c>
      <c r="O398" s="30">
        <v>4</v>
      </c>
      <c r="P398" s="30">
        <v>1</v>
      </c>
      <c r="Q398" s="30"/>
      <c r="R398" s="44">
        <f t="shared" si="19"/>
        <v>1</v>
      </c>
    </row>
    <row r="399" spans="1:18" ht="34.9" customHeight="1">
      <c r="A399" s="24" t="s">
        <v>382</v>
      </c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5"/>
      <c r="O399" s="26"/>
      <c r="P399" s="26"/>
      <c r="Q399" s="26"/>
      <c r="R399" s="44"/>
    </row>
    <row r="400" spans="1:18" ht="34.9" customHeight="1">
      <c r="A400" s="29" t="s">
        <v>383</v>
      </c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7"/>
      <c r="O400" s="30"/>
      <c r="P400" s="30"/>
      <c r="Q400" s="30"/>
      <c r="R400" s="44"/>
    </row>
    <row r="401" spans="1:18" ht="34.9" customHeight="1">
      <c r="A401" s="24" t="s">
        <v>384</v>
      </c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5"/>
      <c r="O401" s="26"/>
      <c r="P401" s="26"/>
      <c r="Q401" s="26"/>
      <c r="R401" s="44"/>
    </row>
    <row r="402" spans="1:18" ht="34.9" customHeight="1">
      <c r="A402" s="29" t="s">
        <v>385</v>
      </c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7"/>
      <c r="O402" s="30"/>
      <c r="P402" s="30"/>
      <c r="Q402" s="30"/>
      <c r="R402" s="44"/>
    </row>
    <row r="403" spans="1:18" ht="34.9" customHeight="1">
      <c r="A403" s="24" t="s">
        <v>386</v>
      </c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5"/>
      <c r="O403" s="26"/>
      <c r="P403" s="26"/>
      <c r="Q403" s="26"/>
      <c r="R403" s="44"/>
    </row>
    <row r="404" spans="1:18" s="55" customFormat="1" ht="34.9" customHeight="1" thickBot="1">
      <c r="A404" s="49" t="s">
        <v>100</v>
      </c>
      <c r="B404" s="50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2"/>
      <c r="O404" s="53"/>
      <c r="P404" s="53"/>
      <c r="Q404" s="53"/>
      <c r="R404" s="54"/>
    </row>
    <row r="405" spans="1:18" ht="34.9" customHeight="1">
      <c r="A405" s="19" t="s">
        <v>251</v>
      </c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43"/>
      <c r="O405" s="30"/>
      <c r="P405" s="30"/>
      <c r="Q405" s="30"/>
      <c r="R405" s="44"/>
    </row>
    <row r="406" spans="1:18" ht="34.9" customHeight="1">
      <c r="A406" s="24" t="s">
        <v>252</v>
      </c>
      <c r="B406" s="48">
        <v>1.5</v>
      </c>
      <c r="C406" s="48">
        <v>3</v>
      </c>
      <c r="D406" s="48">
        <v>2</v>
      </c>
      <c r="E406" s="48"/>
      <c r="F406" s="48"/>
      <c r="G406" s="48"/>
      <c r="H406" s="48"/>
      <c r="I406" s="48"/>
      <c r="J406" s="48"/>
      <c r="K406" s="48"/>
      <c r="L406" s="48"/>
      <c r="M406" s="48"/>
      <c r="N406" s="45">
        <f t="shared" ref="N406:N427" si="20">AVERAGE(A406:M406)</f>
        <v>2.1666666666666665</v>
      </c>
      <c r="O406" s="26">
        <v>4</v>
      </c>
      <c r="P406" s="26">
        <v>1</v>
      </c>
      <c r="Q406" s="26"/>
      <c r="R406" s="44">
        <f t="shared" si="19"/>
        <v>1.5416666666666665</v>
      </c>
    </row>
    <row r="407" spans="1:18" ht="34.9" customHeight="1">
      <c r="A407" s="29" t="s">
        <v>253</v>
      </c>
      <c r="B407" s="46">
        <v>0.75</v>
      </c>
      <c r="C407" s="46">
        <v>0.25</v>
      </c>
      <c r="D407" s="46">
        <v>0.5</v>
      </c>
      <c r="E407" s="46"/>
      <c r="F407" s="46"/>
      <c r="G407" s="46"/>
      <c r="H407" s="46"/>
      <c r="I407" s="46"/>
      <c r="J407" s="46"/>
      <c r="K407" s="46"/>
      <c r="L407" s="46"/>
      <c r="M407" s="46"/>
      <c r="N407" s="47">
        <f t="shared" si="20"/>
        <v>0.5</v>
      </c>
      <c r="O407" s="30">
        <v>4</v>
      </c>
      <c r="P407" s="30">
        <v>1</v>
      </c>
      <c r="Q407" s="30"/>
      <c r="R407" s="44">
        <f t="shared" si="19"/>
        <v>1.125</v>
      </c>
    </row>
    <row r="408" spans="1:18" ht="34.9" customHeight="1">
      <c r="A408" s="24" t="s">
        <v>376</v>
      </c>
      <c r="B408" s="48">
        <v>0</v>
      </c>
      <c r="C408" s="48">
        <v>0</v>
      </c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5">
        <f t="shared" si="20"/>
        <v>0</v>
      </c>
      <c r="O408" s="26">
        <v>4</v>
      </c>
      <c r="P408" s="26">
        <v>1</v>
      </c>
      <c r="Q408" s="26"/>
      <c r="R408" s="44">
        <f t="shared" si="19"/>
        <v>1</v>
      </c>
    </row>
    <row r="409" spans="1:18" ht="34.9" customHeight="1">
      <c r="A409" s="29" t="s">
        <v>377</v>
      </c>
      <c r="B409" s="46">
        <v>0</v>
      </c>
      <c r="C409" s="46">
        <v>0</v>
      </c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7">
        <f t="shared" si="20"/>
        <v>0</v>
      </c>
      <c r="O409" s="30">
        <v>4</v>
      </c>
      <c r="P409" s="30">
        <v>1</v>
      </c>
      <c r="Q409" s="30"/>
      <c r="R409" s="44">
        <f t="shared" si="19"/>
        <v>1</v>
      </c>
    </row>
    <row r="410" spans="1:18" ht="34.9" customHeight="1">
      <c r="A410" s="24" t="s">
        <v>378</v>
      </c>
      <c r="B410" s="48">
        <v>0</v>
      </c>
      <c r="C410" s="48">
        <v>0</v>
      </c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5">
        <f t="shared" si="20"/>
        <v>0</v>
      </c>
      <c r="O410" s="26">
        <v>4</v>
      </c>
      <c r="P410" s="26">
        <v>1</v>
      </c>
      <c r="Q410" s="26"/>
      <c r="R410" s="44">
        <f t="shared" si="19"/>
        <v>1</v>
      </c>
    </row>
    <row r="411" spans="1:18" ht="34.9" customHeight="1">
      <c r="A411" s="29" t="s">
        <v>254</v>
      </c>
      <c r="B411" s="46">
        <v>1</v>
      </c>
      <c r="C411" s="46">
        <v>0.75</v>
      </c>
      <c r="D411" s="46">
        <v>1.25</v>
      </c>
      <c r="E411" s="46"/>
      <c r="F411" s="46"/>
      <c r="G411" s="46"/>
      <c r="H411" s="46"/>
      <c r="I411" s="46"/>
      <c r="J411" s="46"/>
      <c r="K411" s="46"/>
      <c r="L411" s="46"/>
      <c r="M411" s="46"/>
      <c r="N411" s="47">
        <f t="shared" si="20"/>
        <v>1</v>
      </c>
      <c r="O411" s="30">
        <v>4</v>
      </c>
      <c r="P411" s="30">
        <v>1</v>
      </c>
      <c r="Q411" s="30"/>
      <c r="R411" s="44">
        <f t="shared" si="19"/>
        <v>1.25</v>
      </c>
    </row>
    <row r="412" spans="1:18" ht="34.9" customHeight="1">
      <c r="A412" s="24" t="s">
        <v>255</v>
      </c>
      <c r="B412" s="48">
        <v>1</v>
      </c>
      <c r="C412" s="48">
        <v>0.5</v>
      </c>
      <c r="D412" s="48">
        <v>0.25</v>
      </c>
      <c r="E412" s="48"/>
      <c r="F412" s="48"/>
      <c r="G412" s="48"/>
      <c r="H412" s="48"/>
      <c r="I412" s="48"/>
      <c r="J412" s="48"/>
      <c r="K412" s="48"/>
      <c r="L412" s="48"/>
      <c r="M412" s="48"/>
      <c r="N412" s="45">
        <f t="shared" si="20"/>
        <v>0.58333333333333337</v>
      </c>
      <c r="O412" s="26">
        <v>4</v>
      </c>
      <c r="P412" s="26">
        <v>1</v>
      </c>
      <c r="Q412" s="26"/>
      <c r="R412" s="44">
        <f t="shared" si="19"/>
        <v>1.1458333333333333</v>
      </c>
    </row>
    <row r="413" spans="1:18" ht="34.9" customHeight="1">
      <c r="A413" s="29" t="s">
        <v>256</v>
      </c>
      <c r="B413" s="46">
        <v>0</v>
      </c>
      <c r="C413" s="46">
        <v>0</v>
      </c>
      <c r="D413" s="46">
        <v>0.25</v>
      </c>
      <c r="E413" s="46"/>
      <c r="F413" s="46"/>
      <c r="G413" s="46"/>
      <c r="H413" s="46"/>
      <c r="I413" s="46"/>
      <c r="J413" s="46"/>
      <c r="K413" s="46"/>
      <c r="L413" s="46"/>
      <c r="M413" s="46"/>
      <c r="N413" s="47">
        <f t="shared" si="20"/>
        <v>8.3333333333333329E-2</v>
      </c>
      <c r="O413" s="30">
        <v>4</v>
      </c>
      <c r="P413" s="30">
        <v>1</v>
      </c>
      <c r="Q413" s="30"/>
      <c r="R413" s="44">
        <f t="shared" si="19"/>
        <v>1.0208333333333333</v>
      </c>
    </row>
    <row r="414" spans="1:18" ht="34.9" customHeight="1">
      <c r="A414" s="24" t="s">
        <v>257</v>
      </c>
      <c r="B414" s="48">
        <v>3.25</v>
      </c>
      <c r="C414" s="48">
        <v>3</v>
      </c>
      <c r="D414" s="48">
        <v>2.5</v>
      </c>
      <c r="E414" s="48"/>
      <c r="F414" s="48"/>
      <c r="G414" s="48"/>
      <c r="H414" s="48"/>
      <c r="I414" s="48"/>
      <c r="J414" s="48"/>
      <c r="K414" s="48"/>
      <c r="L414" s="48"/>
      <c r="M414" s="48"/>
      <c r="N414" s="45">
        <f t="shared" si="20"/>
        <v>2.9166666666666665</v>
      </c>
      <c r="O414" s="26">
        <v>4</v>
      </c>
      <c r="P414" s="26">
        <v>1</v>
      </c>
      <c r="Q414" s="26"/>
      <c r="R414" s="44">
        <f t="shared" si="19"/>
        <v>1.7291666666666665</v>
      </c>
    </row>
    <row r="415" spans="1:18" ht="34.9" customHeight="1">
      <c r="A415" s="29" t="s">
        <v>379</v>
      </c>
      <c r="B415" s="46">
        <v>0</v>
      </c>
      <c r="C415" s="46">
        <v>0</v>
      </c>
      <c r="D415" s="46">
        <v>0</v>
      </c>
      <c r="E415" s="46"/>
      <c r="F415" s="46"/>
      <c r="G415" s="46"/>
      <c r="H415" s="46"/>
      <c r="I415" s="46"/>
      <c r="J415" s="46"/>
      <c r="K415" s="46"/>
      <c r="L415" s="46"/>
      <c r="M415" s="46"/>
      <c r="N415" s="47">
        <f t="shared" si="20"/>
        <v>0</v>
      </c>
      <c r="O415" s="30">
        <v>4</v>
      </c>
      <c r="P415" s="30">
        <v>1</v>
      </c>
      <c r="Q415" s="30"/>
      <c r="R415" s="44">
        <f t="shared" si="19"/>
        <v>1</v>
      </c>
    </row>
    <row r="416" spans="1:18" ht="34.9" customHeight="1">
      <c r="A416" s="24" t="s">
        <v>258</v>
      </c>
      <c r="B416" s="48">
        <v>0.25</v>
      </c>
      <c r="C416" s="48">
        <v>1</v>
      </c>
      <c r="D416" s="48">
        <v>0.25</v>
      </c>
      <c r="E416" s="48"/>
      <c r="F416" s="48"/>
      <c r="G416" s="48"/>
      <c r="H416" s="48"/>
      <c r="I416" s="48"/>
      <c r="J416" s="48"/>
      <c r="K416" s="48"/>
      <c r="L416" s="48"/>
      <c r="M416" s="48"/>
      <c r="N416" s="45">
        <f t="shared" si="20"/>
        <v>0.5</v>
      </c>
      <c r="O416" s="26">
        <v>4</v>
      </c>
      <c r="P416" s="26">
        <v>1</v>
      </c>
      <c r="Q416" s="26"/>
      <c r="R416" s="44">
        <f t="shared" si="19"/>
        <v>1.125</v>
      </c>
    </row>
    <row r="417" spans="1:18" ht="34.9" customHeight="1">
      <c r="A417" s="29" t="s">
        <v>259</v>
      </c>
      <c r="B417" s="46">
        <v>0</v>
      </c>
      <c r="C417" s="46">
        <v>0.5</v>
      </c>
      <c r="D417" s="46">
        <v>1.5</v>
      </c>
      <c r="E417" s="46"/>
      <c r="F417" s="46"/>
      <c r="G417" s="46"/>
      <c r="H417" s="46"/>
      <c r="I417" s="46"/>
      <c r="J417" s="46"/>
      <c r="K417" s="46"/>
      <c r="L417" s="46"/>
      <c r="M417" s="46"/>
      <c r="N417" s="47">
        <f t="shared" si="20"/>
        <v>0.66666666666666663</v>
      </c>
      <c r="O417" s="30">
        <v>4</v>
      </c>
      <c r="P417" s="30">
        <v>1</v>
      </c>
      <c r="Q417" s="30"/>
      <c r="R417" s="44">
        <f t="shared" si="19"/>
        <v>1.1666666666666667</v>
      </c>
    </row>
    <row r="418" spans="1:18" ht="34.9" customHeight="1">
      <c r="A418" s="24" t="s">
        <v>380</v>
      </c>
      <c r="B418" s="48">
        <v>0</v>
      </c>
      <c r="C418" s="48">
        <v>0</v>
      </c>
      <c r="D418" s="48">
        <v>0</v>
      </c>
      <c r="E418" s="48"/>
      <c r="F418" s="48"/>
      <c r="G418" s="48"/>
      <c r="H418" s="48"/>
      <c r="I418" s="48"/>
      <c r="J418" s="48"/>
      <c r="K418" s="48"/>
      <c r="L418" s="48"/>
      <c r="M418" s="48"/>
      <c r="N418" s="45">
        <f t="shared" si="20"/>
        <v>0</v>
      </c>
      <c r="O418" s="26">
        <v>4</v>
      </c>
      <c r="P418" s="26">
        <v>1</v>
      </c>
      <c r="Q418" s="26"/>
      <c r="R418" s="44">
        <f t="shared" si="19"/>
        <v>1</v>
      </c>
    </row>
    <row r="419" spans="1:18" ht="34.9" customHeight="1">
      <c r="A419" s="29" t="s">
        <v>260</v>
      </c>
      <c r="B419" s="46">
        <v>0.5</v>
      </c>
      <c r="C419" s="46">
        <v>3.21</v>
      </c>
      <c r="D419" s="46">
        <v>0</v>
      </c>
      <c r="E419" s="46"/>
      <c r="F419" s="46"/>
      <c r="G419" s="46"/>
      <c r="H419" s="46"/>
      <c r="I419" s="46"/>
      <c r="J419" s="46"/>
      <c r="K419" s="46"/>
      <c r="L419" s="46"/>
      <c r="M419" s="46"/>
      <c r="N419" s="47">
        <f t="shared" si="20"/>
        <v>1.2366666666666666</v>
      </c>
      <c r="O419" s="30">
        <v>4</v>
      </c>
      <c r="P419" s="30">
        <v>1</v>
      </c>
      <c r="Q419" s="30"/>
      <c r="R419" s="44">
        <f t="shared" si="19"/>
        <v>1.3091666666666666</v>
      </c>
    </row>
    <row r="420" spans="1:18" ht="34.9" customHeight="1">
      <c r="A420" s="24" t="s">
        <v>261</v>
      </c>
      <c r="B420" s="48">
        <v>0.46</v>
      </c>
      <c r="C420" s="48">
        <v>0.79</v>
      </c>
      <c r="D420" s="48">
        <v>0</v>
      </c>
      <c r="E420" s="48"/>
      <c r="F420" s="48"/>
      <c r="G420" s="48"/>
      <c r="H420" s="48"/>
      <c r="I420" s="48"/>
      <c r="J420" s="48"/>
      <c r="K420" s="48"/>
      <c r="L420" s="48"/>
      <c r="M420" s="48"/>
      <c r="N420" s="45">
        <f t="shared" si="20"/>
        <v>0.41666666666666669</v>
      </c>
      <c r="O420" s="26">
        <v>4</v>
      </c>
      <c r="P420" s="26">
        <v>1</v>
      </c>
      <c r="Q420" s="26"/>
      <c r="R420" s="44">
        <f t="shared" si="19"/>
        <v>1.1041666666666667</v>
      </c>
    </row>
    <row r="421" spans="1:18" ht="34.9" customHeight="1">
      <c r="A421" s="29" t="s">
        <v>262</v>
      </c>
      <c r="B421" s="46">
        <v>0.25</v>
      </c>
      <c r="C421" s="46">
        <v>0.75</v>
      </c>
      <c r="D421" s="46">
        <v>0.5</v>
      </c>
      <c r="E421" s="46"/>
      <c r="F421" s="46"/>
      <c r="G421" s="46"/>
      <c r="H421" s="46"/>
      <c r="I421" s="46"/>
      <c r="J421" s="46"/>
      <c r="K421" s="46"/>
      <c r="L421" s="46"/>
      <c r="M421" s="46"/>
      <c r="N421" s="47">
        <f t="shared" si="20"/>
        <v>0.5</v>
      </c>
      <c r="O421" s="30">
        <v>4</v>
      </c>
      <c r="P421" s="30">
        <v>1</v>
      </c>
      <c r="Q421" s="30"/>
      <c r="R421" s="44">
        <f t="shared" si="19"/>
        <v>1.125</v>
      </c>
    </row>
    <row r="422" spans="1:18" ht="34.9" customHeight="1">
      <c r="A422" s="24" t="s">
        <v>381</v>
      </c>
      <c r="B422" s="48">
        <v>0</v>
      </c>
      <c r="C422" s="48">
        <v>0</v>
      </c>
      <c r="D422" s="48">
        <v>0</v>
      </c>
      <c r="E422" s="48"/>
      <c r="F422" s="48"/>
      <c r="G422" s="48"/>
      <c r="H422" s="48"/>
      <c r="I422" s="48"/>
      <c r="J422" s="48"/>
      <c r="K422" s="48"/>
      <c r="L422" s="48"/>
      <c r="M422" s="48"/>
      <c r="N422" s="45">
        <f t="shared" si="20"/>
        <v>0</v>
      </c>
      <c r="O422" s="26">
        <v>4</v>
      </c>
      <c r="P422" s="26">
        <v>1</v>
      </c>
      <c r="Q422" s="26"/>
      <c r="R422" s="44">
        <f t="shared" si="19"/>
        <v>1</v>
      </c>
    </row>
    <row r="423" spans="1:18" ht="34.9" customHeight="1">
      <c r="A423" s="29" t="s">
        <v>263</v>
      </c>
      <c r="B423" s="46">
        <v>0.75</v>
      </c>
      <c r="C423" s="46">
        <v>1.25</v>
      </c>
      <c r="D423" s="46">
        <v>2.25</v>
      </c>
      <c r="E423" s="46"/>
      <c r="F423" s="46"/>
      <c r="G423" s="46"/>
      <c r="H423" s="46"/>
      <c r="I423" s="46"/>
      <c r="J423" s="46"/>
      <c r="K423" s="46"/>
      <c r="L423" s="46"/>
      <c r="M423" s="46"/>
      <c r="N423" s="47">
        <f t="shared" si="20"/>
        <v>1.4166666666666667</v>
      </c>
      <c r="O423" s="30">
        <v>4</v>
      </c>
      <c r="P423" s="30">
        <v>1</v>
      </c>
      <c r="Q423" s="30"/>
      <c r="R423" s="44">
        <f t="shared" si="19"/>
        <v>1.3541666666666667</v>
      </c>
    </row>
    <row r="424" spans="1:18" ht="34.9" customHeight="1">
      <c r="A424" s="24" t="s">
        <v>264</v>
      </c>
      <c r="B424" s="48">
        <v>0.25</v>
      </c>
      <c r="C424" s="48">
        <v>0</v>
      </c>
      <c r="D424" s="48">
        <v>0</v>
      </c>
      <c r="E424" s="48"/>
      <c r="F424" s="48"/>
      <c r="G424" s="48"/>
      <c r="H424" s="48"/>
      <c r="I424" s="48"/>
      <c r="J424" s="48"/>
      <c r="K424" s="48"/>
      <c r="L424" s="48"/>
      <c r="M424" s="48"/>
      <c r="N424" s="45">
        <f t="shared" si="20"/>
        <v>8.3333333333333329E-2</v>
      </c>
      <c r="O424" s="26">
        <v>4</v>
      </c>
      <c r="P424" s="26">
        <v>1</v>
      </c>
      <c r="Q424" s="26"/>
      <c r="R424" s="44">
        <f t="shared" si="19"/>
        <v>1.0208333333333333</v>
      </c>
    </row>
    <row r="425" spans="1:18" ht="34.9" customHeight="1">
      <c r="A425" s="29" t="s">
        <v>265</v>
      </c>
      <c r="B425" s="46">
        <v>0.5</v>
      </c>
      <c r="C425" s="46">
        <v>0.25</v>
      </c>
      <c r="D425" s="46">
        <v>0.25</v>
      </c>
      <c r="E425" s="46"/>
      <c r="F425" s="46"/>
      <c r="G425" s="46"/>
      <c r="H425" s="46"/>
      <c r="I425" s="46"/>
      <c r="J425" s="46"/>
      <c r="K425" s="46"/>
      <c r="L425" s="46"/>
      <c r="M425" s="46"/>
      <c r="N425" s="47">
        <f t="shared" si="20"/>
        <v>0.33333333333333331</v>
      </c>
      <c r="O425" s="30">
        <v>4</v>
      </c>
      <c r="P425" s="30">
        <v>1</v>
      </c>
      <c r="Q425" s="30"/>
      <c r="R425" s="44">
        <f t="shared" si="19"/>
        <v>1.0833333333333333</v>
      </c>
    </row>
    <row r="426" spans="1:18" ht="34.9" customHeight="1">
      <c r="A426" s="24" t="s">
        <v>266</v>
      </c>
      <c r="B426" s="48">
        <v>0</v>
      </c>
      <c r="C426" s="48">
        <v>0</v>
      </c>
      <c r="D426" s="48">
        <v>0</v>
      </c>
      <c r="E426" s="48"/>
      <c r="F426" s="48"/>
      <c r="G426" s="48"/>
      <c r="H426" s="48"/>
      <c r="I426" s="48"/>
      <c r="J426" s="48"/>
      <c r="K426" s="48"/>
      <c r="L426" s="48"/>
      <c r="M426" s="48"/>
      <c r="N426" s="45">
        <f t="shared" si="20"/>
        <v>0</v>
      </c>
      <c r="O426" s="26">
        <v>4</v>
      </c>
      <c r="P426" s="26">
        <v>1</v>
      </c>
      <c r="Q426" s="26"/>
      <c r="R426" s="44">
        <f t="shared" si="19"/>
        <v>1</v>
      </c>
    </row>
    <row r="427" spans="1:18" ht="34.9" customHeight="1">
      <c r="A427" s="29" t="s">
        <v>267</v>
      </c>
      <c r="B427" s="46">
        <v>4.25</v>
      </c>
      <c r="C427" s="46">
        <v>3.5</v>
      </c>
      <c r="D427" s="46">
        <v>4.5</v>
      </c>
      <c r="E427" s="46"/>
      <c r="F427" s="46"/>
      <c r="G427" s="46"/>
      <c r="H427" s="46"/>
      <c r="I427" s="46"/>
      <c r="J427" s="46"/>
      <c r="K427" s="46"/>
      <c r="L427" s="46"/>
      <c r="M427" s="46"/>
      <c r="N427" s="47">
        <f t="shared" si="20"/>
        <v>4.083333333333333</v>
      </c>
      <c r="O427" s="30">
        <v>4</v>
      </c>
      <c r="P427" s="30">
        <v>1</v>
      </c>
      <c r="Q427" s="30"/>
      <c r="R427" s="44">
        <f t="shared" si="19"/>
        <v>2.020833333333333</v>
      </c>
    </row>
    <row r="428" spans="1:18" ht="34.9" customHeight="1">
      <c r="A428" s="24" t="s">
        <v>382</v>
      </c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5"/>
      <c r="O428" s="26"/>
      <c r="P428" s="26"/>
      <c r="Q428" s="26"/>
      <c r="R428" s="44"/>
    </row>
    <row r="429" spans="1:18" ht="34.9" customHeight="1">
      <c r="A429" s="29" t="s">
        <v>383</v>
      </c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7"/>
      <c r="O429" s="30"/>
      <c r="P429" s="30"/>
      <c r="Q429" s="30"/>
      <c r="R429" s="44"/>
    </row>
    <row r="430" spans="1:18" ht="34.9" customHeight="1">
      <c r="A430" s="24" t="s">
        <v>384</v>
      </c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5"/>
      <c r="O430" s="26"/>
      <c r="P430" s="26"/>
      <c r="Q430" s="26"/>
      <c r="R430" s="44"/>
    </row>
    <row r="431" spans="1:18" ht="34.9" customHeight="1">
      <c r="A431" s="29" t="s">
        <v>385</v>
      </c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7"/>
      <c r="O431" s="30"/>
      <c r="P431" s="30"/>
      <c r="Q431" s="30"/>
      <c r="R431" s="44"/>
    </row>
    <row r="432" spans="1:18" ht="34.9" customHeight="1">
      <c r="A432" s="24" t="s">
        <v>386</v>
      </c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5"/>
      <c r="O432" s="26"/>
      <c r="P432" s="26"/>
      <c r="Q432" s="26"/>
      <c r="R432" s="44"/>
    </row>
    <row r="433" spans="1:18" ht="34.9" customHeight="1">
      <c r="A433" s="29" t="s">
        <v>387</v>
      </c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7"/>
      <c r="O433" s="30"/>
      <c r="P433" s="30"/>
      <c r="Q433" s="30"/>
      <c r="R433" s="44"/>
    </row>
    <row r="434" spans="1:18" ht="34.9" customHeight="1">
      <c r="A434" s="24" t="s">
        <v>388</v>
      </c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5"/>
      <c r="O434" s="26"/>
      <c r="P434" s="26"/>
      <c r="Q434" s="26"/>
      <c r="R434" s="44"/>
    </row>
    <row r="435" spans="1:18" ht="34.9" customHeight="1">
      <c r="A435" s="29" t="s">
        <v>389</v>
      </c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7"/>
      <c r="O435" s="30"/>
      <c r="P435" s="30"/>
      <c r="Q435" s="30"/>
      <c r="R435" s="44"/>
    </row>
    <row r="436" spans="1:18" ht="34.9" customHeight="1">
      <c r="A436" s="24" t="s">
        <v>390</v>
      </c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5"/>
      <c r="O436" s="26"/>
      <c r="P436" s="26"/>
      <c r="Q436" s="26"/>
      <c r="R436" s="44"/>
    </row>
    <row r="437" spans="1:18" ht="34.9" customHeight="1">
      <c r="A437" s="29" t="s">
        <v>391</v>
      </c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7"/>
      <c r="O437" s="30"/>
      <c r="P437" s="30"/>
      <c r="Q437" s="30"/>
      <c r="R437" s="44"/>
    </row>
  </sheetData>
  <sheetProtection selectLockedCells="1"/>
  <mergeCells count="1">
    <mergeCell ref="B7:J7"/>
  </mergeCells>
  <phoneticPr fontId="29" type="noConversion"/>
  <pageMargins left="0.75" right="0.75" top="1" bottom="1" header="0.5" footer="0.5"/>
  <pageSetup scale="95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61840-1F7E-4048-9392-0C5C6F81D43C}">
  <sheetPr codeName="Sheet3"/>
  <dimension ref="B4:C20"/>
  <sheetViews>
    <sheetView showGridLines="0" workbookViewId="0">
      <selection activeCell="C6" sqref="C6"/>
    </sheetView>
  </sheetViews>
  <sheetFormatPr defaultRowHeight="15"/>
  <cols>
    <col min="2" max="2" width="17.28515625" customWidth="1"/>
    <col min="3" max="3" width="14.28515625" customWidth="1"/>
  </cols>
  <sheetData>
    <row r="4" spans="2:3" ht="27.6" customHeight="1">
      <c r="B4" s="17" t="s">
        <v>402</v>
      </c>
      <c r="C4" s="17" t="s">
        <v>403</v>
      </c>
    </row>
    <row r="5" spans="2:3" ht="1.9" customHeight="1">
      <c r="B5" s="94" t="s">
        <v>404</v>
      </c>
      <c r="C5" s="95" t="s">
        <v>404</v>
      </c>
    </row>
    <row r="6" spans="2:3">
      <c r="B6" s="46" t="s">
        <v>4</v>
      </c>
      <c r="C6" s="90">
        <v>8849.9513999999999</v>
      </c>
    </row>
    <row r="7" spans="2:3">
      <c r="B7" s="48"/>
      <c r="C7" s="89"/>
    </row>
    <row r="8" spans="2:3">
      <c r="B8" s="46"/>
      <c r="C8" s="90"/>
    </row>
    <row r="9" spans="2:3">
      <c r="B9" s="48"/>
      <c r="C9" s="89"/>
    </row>
    <row r="10" spans="2:3">
      <c r="B10" s="46"/>
      <c r="C10" s="90"/>
    </row>
    <row r="11" spans="2:3">
      <c r="B11" s="48"/>
      <c r="C11" s="89"/>
    </row>
    <row r="12" spans="2:3">
      <c r="B12" s="46"/>
      <c r="C12" s="90"/>
    </row>
    <row r="13" spans="2:3">
      <c r="B13" s="48"/>
      <c r="C13" s="89"/>
    </row>
    <row r="14" spans="2:3">
      <c r="B14" s="46"/>
      <c r="C14" s="90"/>
    </row>
    <row r="15" spans="2:3">
      <c r="B15" s="48"/>
      <c r="C15" s="89"/>
    </row>
    <row r="16" spans="2:3">
      <c r="B16" s="46"/>
      <c r="C16" s="90"/>
    </row>
    <row r="17" spans="2:3">
      <c r="B17" s="48"/>
      <c r="C17" s="89"/>
    </row>
    <row r="18" spans="2:3">
      <c r="B18" s="46"/>
      <c r="C18" s="90"/>
    </row>
    <row r="19" spans="2:3">
      <c r="B19" s="48"/>
      <c r="C19" s="89"/>
    </row>
    <row r="20" spans="2:3">
      <c r="B20" s="46"/>
      <c r="C20" s="9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8 e d 7 d f b - 5 2 5 0 - 4 4 b 1 - 8 3 7 5 - f 6 c 4 6 3 1 3 f 6 c b "   x m l n s = " h t t p : / / s c h e m a s . m i c r o s o f t . c o m / D a t a M a s h u p " > A A A A A G M E A A B Q S w M E F A A C A A g A m Z I 7 V T x q g m O l A A A A 9 g A A A B I A H A B D b 2 5 m a W c v U G F j a 2 F n Z S 5 4 b W w g o h g A K K A U A A A A A A A A A A A A A A A A A A A A A A A A A A A A h Y 9 B D o I w F E S v Q r q n L Z g Y J J + y c C u J C d G 4 J a V C I 3 w M L Z a 7 u f B I X k G M o u 5 c z s y b Z O Z + v U E 6 t o 1 3 U b 3 R H S Y k o J x 4 C m V X a q w S M t i j H 5 F U w L a Q p 6 J S 3 g S j i U e j E 1 J b e 4 4 Z c 8 5 R t 6 B d X 7 G Q 8 4 A d s k 0 u a 9 U W v k Z j C 5 S K f F r l / x Y R s H + N E S E N e E R X 0 Z J y Y L M J m c Y v E E 5 7 n + m P C e u h s U O v h E J / l w O b J b D 3 B / E A U E s D B B Q A A g A I A J m S O 1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k j t V s F w e 7 V w B A A D a A g A A E w A c A E Z v c m 1 1 b G F z L 1 N l Y 3 R p b 2 4 x L m 0 g o h g A K K A U A A A A A A A A A A A A A A A A A A A A A A A A A A A A h Z J B T w I x E I X v J P y H S b 0 s y Y b E g y f E h C x o O A g K q A f C o S w D 2 1 B a b K f I Z s N / t 7 u L Y B a M v b R 5 3 / R N J 6 8 W Y x J a w b j c b 1 v 1 W r 1 m E 2 5 w A R M + l 3 g H b Z B I 9 R r 4 N d b O x O i V 3 j 5 G 2 Y y c M a j o Q 5 v 1 X O t 1 0 M i m A 7 7 B N i t v s t l h G m l F v m Q W l g Y 3 L E q 4 W u X m 6 R a Z d y p K m x P D l V 1 q s 4 m 0 d B u V Q x u U 3 c I s Y 1 1 O y E I g L 8 P C n w 8 h Z K y v F s 6 S S X 8 A 4 Z 4 K 0 M U 5 A W n o f T p B J 8 x V W t D j o 2 H E / c B V + O p E v L 6 O I m 6 T 6 2 S A B C 9 G L w X B M z c r o a o F o 2 H / U u p U p S e j r f 3 H C M k Z B X l e X K K t 4 s 4 I u j y 9 k P t q 5 w f W J r 2 g h 8 Y p l 0 c h C f P U R / r L n o M Z o / Q / I 9 e C S n Y h I I 8 T C K Z 5 O D O 4 f w D l p G y c H d / U V u w 0 + f o y 1 F + u R z S k B M 0 R B t U n F E n m u f s Z W I f I i L k r f g F 7 5 9 I h a 9 R r Q v 3 d q / U N U E s B A i 0 A F A A C A A g A m Z I 7 V T x q g m O l A A A A 9 g A A A B I A A A A A A A A A A A A A A A A A A A A A A E N v b m Z p Z y 9 Q Y W N r Y W d l L n h t b F B L A Q I t A B Q A A g A I A J m S O 1 U P y u m r p A A A A O k A A A A T A A A A A A A A A A A A A A A A A P E A A A B b Q 2 9 u d G V u d F 9 U e X B l c 1 0 u e G 1 s U E s B A i 0 A F A A C A A g A m Z I 7 V b B c H u 1 c A Q A A 2 g I A A B M A A A A A A A A A A A A A A A A A 4 g E A A E Z v c m 1 1 b G F z L 1 N l Y 3 R p b 2 4 x L m 1 Q S w U G A A A A A A M A A w D C A A A A i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Q o A A A A A A A A T C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A i I C 8 + P E V u d H J 5 I F R 5 c G U 9 I k Z p b G x F c n J v c k N v Z G U i I F Z h b H V l P S J z V W 5 r b m 9 3 b i I g L z 4 8 R W 5 0 c n k g V H l w Z T 0 i R m l s b E V y c m 9 y Q 2 9 1 b n Q i I F Z h b H V l P S J s M T Y i I C 8 + P E V u d H J 5 I F R 5 c G U 9 I k Z p b G x M Y X N 0 V X B k Y X R l Z C I g V m F s d W U 9 I m Q y M D I y L T A 5 L T E 0 V D E w O j Q 2 O j I y L j E 3 N z U 0 N D R a I i A v P j x F b n R y e S B U e X B l P S J G a W x s Q 2 9 s d W 1 u V H l w Z X M i I F Z h b H V l P S J z Q 1 F Z Q S I g L z 4 8 R W 5 0 c n k g V H l w Z T 0 i R m l s b E N v b H V t b k 5 h b W V z I i B W Y W x 1 Z T 0 i c 1 s m c X V v d D t E Y X R l J n F 1 b 3 Q 7 L C Z x d W 9 0 O 0 F 0 d H J p Y n V 0 Z S Z x d W 9 0 O y w m c X V v d D t W Y W x 1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N S 9 B d X R v U m V t b 3 Z l Z E N v b H V t b n M x L n t E Y X R l L D B 9 J n F 1 b 3 Q 7 L C Z x d W 9 0 O 1 N l Y 3 R p b 2 4 x L 1 R h Y m x l N S 9 B d X R v U m V t b 3 Z l Z E N v b H V t b n M x L n t B d H R y a W J 1 d G U s M X 0 m c X V v d D s s J n F 1 b 3 Q 7 U 2 V j d G l v b j E v V G F i b G U 1 L 0 F 1 d G 9 S Z W 1 v d m V k Q 2 9 s d W 1 u c z E u e 1 Z h b H V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N S 9 B d X R v U m V t b 3 Z l Z E N v b H V t b n M x L n t E Y X R l L D B 9 J n F 1 b 3 Q 7 L C Z x d W 9 0 O 1 N l Y 3 R p b 2 4 x L 1 R h Y m x l N S 9 B d X R v U m V t b 3 Z l Z E N v b H V t b n M x L n t B d H R y a W J 1 d G U s M X 0 m c X V v d D s s J n F 1 b 3 Q 7 U 2 V j d G l v b j E v V G F i b G U 1 L 0 F 1 d G 9 S Z W 1 v d m V k Q 2 9 s d W 1 u c z E u e 1 Z h b H V l L D J 9 J n F 1 b 3 Q 7 X S w m c X V v d D t S Z W x h d G l v b n N o a X B J b m Z v J n F 1 b 3 Q 7 O l t d f S I g L z 4 8 R W 5 0 c n k g V H l w Z T 0 i U X V l c n l J R C I g V m F s d W U 9 I n M z M D N m O T k x M y 1 j O G Z m L T Q y N G Y t Y W Z h M y 0 5 Y j Y z M D Z h Z j Q 4 N j g i I C 8 + P C 9 T d G F i b G V F b n R y a W V z P j w v S X R l b T 4 8 S X R l b T 4 8 S X R l b U x v Y 2 F 0 a W 9 u P j x J d G V t V H l w Z T 5 G b 3 J t d W x h P C 9 J d G V t V H l w Z T 4 8 S X R l b V B h d G g + U 2 V j d G l v b j E v V G F i b G U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N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N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U v V W 5 w a X Z v d G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R c 4 i H L 8 b C S b R i o Q D Z y 3 1 J A A A A A A I A A A A A A B B m A A A A A Q A A I A A A A B T x K x r L P 9 T 2 p F F Y Y O S U b q V l 9 e o T d M a I H 8 d b B h n N P n R i A A A A A A 6 A A A A A A g A A I A A A A A R g y A S Q p 3 W g B z o y D k v N r b 9 Q j e C T / V f M c e 8 z T A G M G Y v Y U A A A A P L E 3 X c j + i T x v 8 V 9 K M a G z Q Q S K / e O N b B 1 y b K c 4 k s + 2 Q e + W q W a 7 e B T E A + v P U B A R 0 v M v y I Q L 4 e M 0 p Z 9 + i L j 2 Q u T P 8 C w R U 8 o c 2 4 f c f B d Y C y l v B V c Q A A A A D e U k z 7 u x R 2 Y I 0 C A c s u A S 8 4 A h 8 6 4 Q 1 Q 8 x B F X w 3 R b P q / j w C j 2 D Y q c F L w 9 F C U z B s k Q Y n p w A 0 C z o G H l L e p 0 + G x T C r E = < / D a t a M a s h u p > 
</file>

<file path=customXml/itemProps1.xml><?xml version="1.0" encoding="utf-8"?>
<ds:datastoreItem xmlns:ds="http://schemas.openxmlformats.org/officeDocument/2006/customXml" ds:itemID="{BB8363AF-50CA-4076-B012-0726AE4F949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COGS - Sample</vt:lpstr>
      <vt:lpstr>Set Par Level - Sample</vt:lpstr>
      <vt:lpstr>Month Data</vt:lpstr>
      <vt:lpstr>'COGS - Sample'!Print_Area</vt:lpstr>
      <vt:lpstr>'Set Par Level - Sample'!Print_Area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Milan</dc:creator>
  <cp:lastModifiedBy>cloudconvert_15</cp:lastModifiedBy>
  <cp:lastPrinted>2022-09-03T11:43:38Z</cp:lastPrinted>
  <dcterms:created xsi:type="dcterms:W3CDTF">2016-10-11T20:25:34Z</dcterms:created>
  <dcterms:modified xsi:type="dcterms:W3CDTF">2022-12-16T20:32:14Z</dcterms:modified>
</cp:coreProperties>
</file>